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8825" windowHeight="11340" tabRatio="886"/>
  </bookViews>
  <sheets>
    <sheet name="Übersicht" sheetId="29" r:id="rId1"/>
    <sheet name="Wortpreis 0,05" sheetId="37" r:id="rId2"/>
    <sheet name="Wortpreis 0,06" sheetId="61" r:id="rId3"/>
    <sheet name="Wortpreis 0,07" sheetId="74" r:id="rId4"/>
    <sheet name="Wortpreis 0,08" sheetId="75" r:id="rId5"/>
    <sheet name="Wortpreis 0,09" sheetId="76" r:id="rId6"/>
    <sheet name="Wortpreis 0,10" sheetId="77" r:id="rId7"/>
    <sheet name="Wortpreis 0,11" sheetId="78" r:id="rId8"/>
    <sheet name="Wortpreis 0,12" sheetId="79" r:id="rId9"/>
    <sheet name="Wortpreis 0,13" sheetId="80" r:id="rId10"/>
    <sheet name="Wortpreis 0,14" sheetId="81" r:id="rId11"/>
    <sheet name="Wortpreis 0,15" sheetId="82" r:id="rId12"/>
    <sheet name="Wortpreis 0,16" sheetId="83" r:id="rId13"/>
    <sheet name="Wortpreis 0,17" sheetId="84" r:id="rId14"/>
    <sheet name="Wortpreis 0,18" sheetId="85" r:id="rId15"/>
    <sheet name="Wortpreis 0,19" sheetId="86" r:id="rId16"/>
    <sheet name="Wortpreis 0,20" sheetId="87" r:id="rId17"/>
    <sheet name="Wortpreis 0,21" sheetId="88" r:id="rId18"/>
  </sheets>
  <definedNames>
    <definedName name="_xlnm.Print_Area" localSheetId="0">Übersicht!$A$1:$T$68</definedName>
  </definedNames>
  <calcPr calcId="125725"/>
</workbook>
</file>

<file path=xl/calcChain.xml><?xml version="1.0" encoding="utf-8"?>
<calcChain xmlns="http://schemas.openxmlformats.org/spreadsheetml/2006/main">
  <c r="A43" i="88"/>
  <c r="A41"/>
  <c r="A39"/>
  <c r="A37"/>
  <c r="A35"/>
  <c r="A33"/>
  <c r="A31"/>
  <c r="A29"/>
  <c r="A27"/>
  <c r="A25"/>
  <c r="A23"/>
  <c r="A21"/>
  <c r="A19"/>
  <c r="A17"/>
  <c r="A15"/>
  <c r="A13"/>
  <c r="A11"/>
  <c r="A9"/>
  <c r="A7"/>
  <c r="A5"/>
  <c r="A43" i="87"/>
  <c r="A41"/>
  <c r="A39"/>
  <c r="A37"/>
  <c r="A35"/>
  <c r="A33"/>
  <c r="A31"/>
  <c r="A29"/>
  <c r="A27"/>
  <c r="A25"/>
  <c r="A23"/>
  <c r="A21"/>
  <c r="A19"/>
  <c r="A17"/>
  <c r="A15"/>
  <c r="A13"/>
  <c r="A11"/>
  <c r="A9"/>
  <c r="A7"/>
  <c r="A5"/>
  <c r="A43" i="86"/>
  <c r="A41"/>
  <c r="A39"/>
  <c r="A37"/>
  <c r="A35"/>
  <c r="A33"/>
  <c r="A31"/>
  <c r="A29"/>
  <c r="A27"/>
  <c r="A25"/>
  <c r="A23"/>
  <c r="A21"/>
  <c r="A19"/>
  <c r="A17"/>
  <c r="A15"/>
  <c r="A13"/>
  <c r="A11"/>
  <c r="A9"/>
  <c r="A7"/>
  <c r="A5"/>
  <c r="A43" i="85"/>
  <c r="A41"/>
  <c r="A39"/>
  <c r="A37"/>
  <c r="A35"/>
  <c r="A33"/>
  <c r="A31"/>
  <c r="A29"/>
  <c r="A27"/>
  <c r="A25"/>
  <c r="A23"/>
  <c r="A21"/>
  <c r="A19"/>
  <c r="A17"/>
  <c r="A15"/>
  <c r="A13"/>
  <c r="A11"/>
  <c r="A9"/>
  <c r="A7"/>
  <c r="A5"/>
  <c r="A43" i="84"/>
  <c r="A41"/>
  <c r="A39"/>
  <c r="A37"/>
  <c r="A35"/>
  <c r="A33"/>
  <c r="A31"/>
  <c r="A29"/>
  <c r="A27"/>
  <c r="A25"/>
  <c r="A23"/>
  <c r="A21"/>
  <c r="A19"/>
  <c r="A17"/>
  <c r="A15"/>
  <c r="A13"/>
  <c r="A11"/>
  <c r="A9"/>
  <c r="A7"/>
  <c r="A5"/>
  <c r="A43" i="83"/>
  <c r="A41"/>
  <c r="A39"/>
  <c r="A37"/>
  <c r="A35"/>
  <c r="A33"/>
  <c r="A31"/>
  <c r="A29"/>
  <c r="A27"/>
  <c r="A25"/>
  <c r="A23"/>
  <c r="A21"/>
  <c r="A19"/>
  <c r="A17"/>
  <c r="A15"/>
  <c r="A13"/>
  <c r="A11"/>
  <c r="A9"/>
  <c r="A7"/>
  <c r="A5"/>
  <c r="A43" i="82"/>
  <c r="A41"/>
  <c r="A39"/>
  <c r="A37"/>
  <c r="A35"/>
  <c r="A33"/>
  <c r="A31"/>
  <c r="A29"/>
  <c r="A27"/>
  <c r="A25"/>
  <c r="A23"/>
  <c r="A21"/>
  <c r="A19"/>
  <c r="A17"/>
  <c r="A15"/>
  <c r="A13"/>
  <c r="A11"/>
  <c r="A9"/>
  <c r="A7"/>
  <c r="A5"/>
  <c r="A43" i="81"/>
  <c r="A41"/>
  <c r="A39"/>
  <c r="A37"/>
  <c r="A35"/>
  <c r="A33"/>
  <c r="A31"/>
  <c r="A29"/>
  <c r="A27"/>
  <c r="A25"/>
  <c r="A23"/>
  <c r="A21"/>
  <c r="A19"/>
  <c r="A17"/>
  <c r="A15"/>
  <c r="A13"/>
  <c r="A11"/>
  <c r="A9"/>
  <c r="A7"/>
  <c r="A5"/>
  <c r="A43" i="80"/>
  <c r="A41"/>
  <c r="A39"/>
  <c r="A37"/>
  <c r="A35"/>
  <c r="A33"/>
  <c r="A31"/>
  <c r="A29"/>
  <c r="A27"/>
  <c r="A25"/>
  <c r="A23"/>
  <c r="A21"/>
  <c r="A19"/>
  <c r="A17"/>
  <c r="A15"/>
  <c r="A13"/>
  <c r="A11"/>
  <c r="A9"/>
  <c r="A7"/>
  <c r="A5"/>
  <c r="A43" i="79"/>
  <c r="A41"/>
  <c r="A39"/>
  <c r="A37"/>
  <c r="A35"/>
  <c r="A33"/>
  <c r="A31"/>
  <c r="A29"/>
  <c r="A27"/>
  <c r="A25"/>
  <c r="A23"/>
  <c r="A21"/>
  <c r="A19"/>
  <c r="A17"/>
  <c r="A15"/>
  <c r="A13"/>
  <c r="A11"/>
  <c r="A9"/>
  <c r="A7"/>
  <c r="A5"/>
  <c r="A43" i="78"/>
  <c r="A41"/>
  <c r="A39"/>
  <c r="A37"/>
  <c r="A35"/>
  <c r="A33"/>
  <c r="A31"/>
  <c r="A29"/>
  <c r="A27"/>
  <c r="A25"/>
  <c r="A23"/>
  <c r="A21"/>
  <c r="A19"/>
  <c r="A17"/>
  <c r="A15"/>
  <c r="A13"/>
  <c r="A11"/>
  <c r="A9"/>
  <c r="A7"/>
  <c r="A5"/>
  <c r="G29" i="77"/>
  <c r="A43"/>
  <c r="A41"/>
  <c r="A39"/>
  <c r="A37"/>
  <c r="A35"/>
  <c r="A33"/>
  <c r="A31"/>
  <c r="A29"/>
  <c r="A27"/>
  <c r="A25"/>
  <c r="A23"/>
  <c r="A21"/>
  <c r="A19"/>
  <c r="A17"/>
  <c r="A15"/>
  <c r="A13"/>
  <c r="A11"/>
  <c r="A9"/>
  <c r="A7"/>
  <c r="A5"/>
  <c r="A43" i="76"/>
  <c r="A41"/>
  <c r="A39"/>
  <c r="A37"/>
  <c r="A35"/>
  <c r="A33"/>
  <c r="A31"/>
  <c r="A29"/>
  <c r="A27"/>
  <c r="A25"/>
  <c r="A23"/>
  <c r="A21"/>
  <c r="A19"/>
  <c r="A17"/>
  <c r="A15"/>
  <c r="A13"/>
  <c r="A11"/>
  <c r="A9"/>
  <c r="A7"/>
  <c r="A5"/>
  <c r="A43" i="75"/>
  <c r="A41"/>
  <c r="A39"/>
  <c r="A37"/>
  <c r="A35"/>
  <c r="A33"/>
  <c r="A31"/>
  <c r="A29"/>
  <c r="A27"/>
  <c r="A25"/>
  <c r="A23"/>
  <c r="A21"/>
  <c r="A19"/>
  <c r="A17"/>
  <c r="A15"/>
  <c r="A13"/>
  <c r="A11"/>
  <c r="A9"/>
  <c r="A7"/>
  <c r="A5"/>
  <c r="A43" i="74"/>
  <c r="A41"/>
  <c r="A39"/>
  <c r="A37"/>
  <c r="A35"/>
  <c r="A33"/>
  <c r="A31"/>
  <c r="A29"/>
  <c r="A27"/>
  <c r="A25"/>
  <c r="A23"/>
  <c r="A21"/>
  <c r="A19"/>
  <c r="A17"/>
  <c r="A15"/>
  <c r="A13"/>
  <c r="A11"/>
  <c r="A9"/>
  <c r="A7"/>
  <c r="A5"/>
  <c r="A43" i="61"/>
  <c r="A41"/>
  <c r="A39"/>
  <c r="A37"/>
  <c r="A35"/>
  <c r="A33"/>
  <c r="A31"/>
  <c r="A29"/>
  <c r="A27"/>
  <c r="A25"/>
  <c r="A23"/>
  <c r="A21"/>
  <c r="A19"/>
  <c r="A17"/>
  <c r="A15"/>
  <c r="A13"/>
  <c r="A11"/>
  <c r="A9"/>
  <c r="A7"/>
  <c r="A5"/>
  <c r="D2" i="88"/>
  <c r="D2" i="87"/>
  <c r="D2" i="86"/>
  <c r="D2" i="85"/>
  <c r="D2" i="84"/>
  <c r="D2" i="83"/>
  <c r="D2" i="82"/>
  <c r="D2" i="81"/>
  <c r="D2" i="80"/>
  <c r="D2" i="79"/>
  <c r="D2" i="78"/>
  <c r="D2" i="77"/>
  <c r="D2" i="76"/>
  <c r="D2" i="75"/>
  <c r="D2" i="74"/>
  <c r="D2" i="61"/>
  <c r="T39" i="29"/>
  <c r="S39"/>
  <c r="R39"/>
  <c r="Q39"/>
  <c r="P39"/>
  <c r="O39"/>
  <c r="N39"/>
  <c r="M39"/>
  <c r="L39"/>
  <c r="K39"/>
  <c r="J39"/>
  <c r="I39"/>
  <c r="H39"/>
  <c r="G39"/>
  <c r="F39"/>
  <c r="E39"/>
  <c r="D39"/>
  <c r="G48" i="88"/>
  <c r="N43"/>
  <c r="K43"/>
  <c r="I43"/>
  <c r="G43"/>
  <c r="E43"/>
  <c r="N41"/>
  <c r="K41"/>
  <c r="I41"/>
  <c r="G41"/>
  <c r="Q41" s="1"/>
  <c r="E41"/>
  <c r="N39"/>
  <c r="K39"/>
  <c r="I39"/>
  <c r="G39"/>
  <c r="Q39" s="1"/>
  <c r="E39"/>
  <c r="N37"/>
  <c r="K37"/>
  <c r="I37"/>
  <c r="G37"/>
  <c r="E37"/>
  <c r="N35"/>
  <c r="K35"/>
  <c r="I35"/>
  <c r="G35"/>
  <c r="E35"/>
  <c r="N33"/>
  <c r="K33"/>
  <c r="I33"/>
  <c r="G33"/>
  <c r="Q33" s="1"/>
  <c r="E33"/>
  <c r="N31"/>
  <c r="K31"/>
  <c r="I31"/>
  <c r="G31"/>
  <c r="Q31" s="1"/>
  <c r="E31"/>
  <c r="N29"/>
  <c r="K29"/>
  <c r="I29"/>
  <c r="G29"/>
  <c r="E29"/>
  <c r="N27"/>
  <c r="K27"/>
  <c r="I27"/>
  <c r="G27"/>
  <c r="E27"/>
  <c r="N25"/>
  <c r="K25"/>
  <c r="I25"/>
  <c r="G25"/>
  <c r="Q25" s="1"/>
  <c r="E25"/>
  <c r="N23"/>
  <c r="K23"/>
  <c r="I23"/>
  <c r="G23"/>
  <c r="E23"/>
  <c r="N21"/>
  <c r="K21"/>
  <c r="I21"/>
  <c r="G21"/>
  <c r="E21"/>
  <c r="N19"/>
  <c r="K19"/>
  <c r="I19"/>
  <c r="G19"/>
  <c r="E19"/>
  <c r="N17"/>
  <c r="K17"/>
  <c r="I17"/>
  <c r="G17"/>
  <c r="Q17" s="1"/>
  <c r="E17"/>
  <c r="N15"/>
  <c r="K15"/>
  <c r="I15"/>
  <c r="G15"/>
  <c r="Q15" s="1"/>
  <c r="E15"/>
  <c r="N13"/>
  <c r="K13"/>
  <c r="I13"/>
  <c r="G13"/>
  <c r="E13"/>
  <c r="N11"/>
  <c r="K11"/>
  <c r="I11"/>
  <c r="G11"/>
  <c r="E11"/>
  <c r="N9"/>
  <c r="K9"/>
  <c r="I9"/>
  <c r="G9"/>
  <c r="Q9" s="1"/>
  <c r="E9"/>
  <c r="N7"/>
  <c r="K7"/>
  <c r="I7"/>
  <c r="G7"/>
  <c r="Q7" s="1"/>
  <c r="E7"/>
  <c r="N5"/>
  <c r="K5"/>
  <c r="I5"/>
  <c r="G5"/>
  <c r="E5"/>
  <c r="G48" i="87"/>
  <c r="N43"/>
  <c r="K43"/>
  <c r="I43"/>
  <c r="G43"/>
  <c r="Q43" s="1"/>
  <c r="E43"/>
  <c r="N41"/>
  <c r="K41"/>
  <c r="I41"/>
  <c r="G41"/>
  <c r="E41"/>
  <c r="N39"/>
  <c r="K39"/>
  <c r="I39"/>
  <c r="G39"/>
  <c r="E39"/>
  <c r="N37"/>
  <c r="K37"/>
  <c r="I37"/>
  <c r="G37"/>
  <c r="E37"/>
  <c r="N35"/>
  <c r="K35"/>
  <c r="I35"/>
  <c r="G35"/>
  <c r="Q35" s="1"/>
  <c r="E35"/>
  <c r="N33"/>
  <c r="K33"/>
  <c r="I33"/>
  <c r="G33"/>
  <c r="E33"/>
  <c r="N31"/>
  <c r="K31"/>
  <c r="I31"/>
  <c r="G31"/>
  <c r="E31"/>
  <c r="N29"/>
  <c r="K29"/>
  <c r="I29"/>
  <c r="G29"/>
  <c r="E29"/>
  <c r="N27"/>
  <c r="K27"/>
  <c r="I27"/>
  <c r="G27"/>
  <c r="Q27" s="1"/>
  <c r="E27"/>
  <c r="N25"/>
  <c r="K25"/>
  <c r="I25"/>
  <c r="G25"/>
  <c r="E25"/>
  <c r="N23"/>
  <c r="K23"/>
  <c r="I23"/>
  <c r="G23"/>
  <c r="E23"/>
  <c r="N21"/>
  <c r="K21"/>
  <c r="I21"/>
  <c r="G21"/>
  <c r="E21"/>
  <c r="N19"/>
  <c r="K19"/>
  <c r="I19"/>
  <c r="G19"/>
  <c r="Q19" s="1"/>
  <c r="E19"/>
  <c r="N17"/>
  <c r="K17"/>
  <c r="I17"/>
  <c r="G17"/>
  <c r="E17"/>
  <c r="N15"/>
  <c r="K15"/>
  <c r="I15"/>
  <c r="G15"/>
  <c r="E15"/>
  <c r="N13"/>
  <c r="K13"/>
  <c r="I13"/>
  <c r="G13"/>
  <c r="E13"/>
  <c r="N11"/>
  <c r="K11"/>
  <c r="I11"/>
  <c r="G11"/>
  <c r="Q11" s="1"/>
  <c r="E11"/>
  <c r="N9"/>
  <c r="K9"/>
  <c r="I9"/>
  <c r="G9"/>
  <c r="E9"/>
  <c r="N7"/>
  <c r="K7"/>
  <c r="I7"/>
  <c r="G7"/>
  <c r="E7"/>
  <c r="N5"/>
  <c r="K5"/>
  <c r="I5"/>
  <c r="G5"/>
  <c r="E5"/>
  <c r="G48" i="86"/>
  <c r="N43"/>
  <c r="K43"/>
  <c r="I43"/>
  <c r="G43"/>
  <c r="E43"/>
  <c r="N41"/>
  <c r="K41"/>
  <c r="L41" s="1"/>
  <c r="I41"/>
  <c r="G41"/>
  <c r="Q41" s="1"/>
  <c r="E41"/>
  <c r="N39"/>
  <c r="K39"/>
  <c r="I39"/>
  <c r="G39"/>
  <c r="Q39" s="1"/>
  <c r="E39"/>
  <c r="N37"/>
  <c r="K37"/>
  <c r="I37"/>
  <c r="G37"/>
  <c r="E37"/>
  <c r="N35"/>
  <c r="K35"/>
  <c r="I35"/>
  <c r="G35"/>
  <c r="E35"/>
  <c r="N33"/>
  <c r="K33"/>
  <c r="L33" s="1"/>
  <c r="I33"/>
  <c r="G33"/>
  <c r="Q33" s="1"/>
  <c r="E33"/>
  <c r="N31"/>
  <c r="K31"/>
  <c r="I31"/>
  <c r="G31"/>
  <c r="Q31" s="1"/>
  <c r="E31"/>
  <c r="N29"/>
  <c r="K29"/>
  <c r="I29"/>
  <c r="G29"/>
  <c r="E29"/>
  <c r="N27"/>
  <c r="K27"/>
  <c r="I27"/>
  <c r="G27"/>
  <c r="E27"/>
  <c r="N25"/>
  <c r="K25"/>
  <c r="L25" s="1"/>
  <c r="I25"/>
  <c r="G25"/>
  <c r="Q25" s="1"/>
  <c r="E25"/>
  <c r="N23"/>
  <c r="K23"/>
  <c r="I23"/>
  <c r="G23"/>
  <c r="Q23" s="1"/>
  <c r="E23"/>
  <c r="N21"/>
  <c r="K21"/>
  <c r="I21"/>
  <c r="G21"/>
  <c r="E21"/>
  <c r="N19"/>
  <c r="K19"/>
  <c r="I19"/>
  <c r="G19"/>
  <c r="E19"/>
  <c r="N17"/>
  <c r="K17"/>
  <c r="L17" s="1"/>
  <c r="I17"/>
  <c r="G17"/>
  <c r="Q17" s="1"/>
  <c r="E17"/>
  <c r="N15"/>
  <c r="K15"/>
  <c r="I15"/>
  <c r="G15"/>
  <c r="Q15" s="1"/>
  <c r="E15"/>
  <c r="N13"/>
  <c r="K13"/>
  <c r="I13"/>
  <c r="G13"/>
  <c r="E13"/>
  <c r="N11"/>
  <c r="K11"/>
  <c r="I11"/>
  <c r="G11"/>
  <c r="E11"/>
  <c r="N9"/>
  <c r="K9"/>
  <c r="L9" s="1"/>
  <c r="I9"/>
  <c r="G9"/>
  <c r="Q9" s="1"/>
  <c r="E9"/>
  <c r="N7"/>
  <c r="K7"/>
  <c r="I7"/>
  <c r="G7"/>
  <c r="Q7" s="1"/>
  <c r="E7"/>
  <c r="N5"/>
  <c r="K5"/>
  <c r="I5"/>
  <c r="G5"/>
  <c r="E5"/>
  <c r="G48" i="85"/>
  <c r="N43"/>
  <c r="K43"/>
  <c r="I43"/>
  <c r="G43"/>
  <c r="E43"/>
  <c r="N41"/>
  <c r="K41"/>
  <c r="I41"/>
  <c r="G41"/>
  <c r="Q41" s="1"/>
  <c r="E41"/>
  <c r="N39"/>
  <c r="K39"/>
  <c r="I39"/>
  <c r="G39"/>
  <c r="E39"/>
  <c r="N37"/>
  <c r="K37"/>
  <c r="I37"/>
  <c r="G37"/>
  <c r="Q37" s="1"/>
  <c r="E37"/>
  <c r="N35"/>
  <c r="K35"/>
  <c r="I35"/>
  <c r="G35"/>
  <c r="E35"/>
  <c r="N33"/>
  <c r="K33"/>
  <c r="I33"/>
  <c r="G33"/>
  <c r="Q33" s="1"/>
  <c r="E33"/>
  <c r="N31"/>
  <c r="K31"/>
  <c r="I31"/>
  <c r="G31"/>
  <c r="E31"/>
  <c r="N29"/>
  <c r="K29"/>
  <c r="I29"/>
  <c r="G29"/>
  <c r="Q29" s="1"/>
  <c r="E29"/>
  <c r="N27"/>
  <c r="K27"/>
  <c r="I27"/>
  <c r="G27"/>
  <c r="E27"/>
  <c r="N25"/>
  <c r="K25"/>
  <c r="I25"/>
  <c r="G25"/>
  <c r="E25"/>
  <c r="N23"/>
  <c r="K23"/>
  <c r="I23"/>
  <c r="G23"/>
  <c r="E23"/>
  <c r="N21"/>
  <c r="K21"/>
  <c r="I21"/>
  <c r="G21"/>
  <c r="Q21" s="1"/>
  <c r="E21"/>
  <c r="N19"/>
  <c r="K19"/>
  <c r="I19"/>
  <c r="G19"/>
  <c r="E19"/>
  <c r="N17"/>
  <c r="K17"/>
  <c r="I17"/>
  <c r="G17"/>
  <c r="Q17" s="1"/>
  <c r="E17"/>
  <c r="N15"/>
  <c r="K15"/>
  <c r="I15"/>
  <c r="G15"/>
  <c r="E15"/>
  <c r="N13"/>
  <c r="K13"/>
  <c r="I13"/>
  <c r="G13"/>
  <c r="E13"/>
  <c r="N11"/>
  <c r="K11"/>
  <c r="I11"/>
  <c r="G11"/>
  <c r="E11"/>
  <c r="N9"/>
  <c r="K9"/>
  <c r="I9"/>
  <c r="G9"/>
  <c r="E9"/>
  <c r="N7"/>
  <c r="K7"/>
  <c r="I7"/>
  <c r="G7"/>
  <c r="E7"/>
  <c r="N5"/>
  <c r="K5"/>
  <c r="I5"/>
  <c r="G5"/>
  <c r="E5"/>
  <c r="G48" i="84"/>
  <c r="N43"/>
  <c r="K43"/>
  <c r="I43"/>
  <c r="G43"/>
  <c r="Q43" s="1"/>
  <c r="E43"/>
  <c r="N41"/>
  <c r="K41"/>
  <c r="I41"/>
  <c r="G41"/>
  <c r="E41"/>
  <c r="N39"/>
  <c r="K39"/>
  <c r="I39"/>
  <c r="G39"/>
  <c r="E39"/>
  <c r="N37"/>
  <c r="K37"/>
  <c r="I37"/>
  <c r="G37"/>
  <c r="E37"/>
  <c r="N35"/>
  <c r="K35"/>
  <c r="I35"/>
  <c r="G35"/>
  <c r="Q35" s="1"/>
  <c r="E35"/>
  <c r="N33"/>
  <c r="K33"/>
  <c r="I33"/>
  <c r="G33"/>
  <c r="E33"/>
  <c r="N31"/>
  <c r="K31"/>
  <c r="I31"/>
  <c r="G31"/>
  <c r="E31"/>
  <c r="N29"/>
  <c r="K29"/>
  <c r="I29"/>
  <c r="G29"/>
  <c r="E29"/>
  <c r="N27"/>
  <c r="K27"/>
  <c r="I27"/>
  <c r="G27"/>
  <c r="Q27" s="1"/>
  <c r="E27"/>
  <c r="N25"/>
  <c r="K25"/>
  <c r="I25"/>
  <c r="G25"/>
  <c r="E25"/>
  <c r="N23"/>
  <c r="K23"/>
  <c r="I23"/>
  <c r="G23"/>
  <c r="E23"/>
  <c r="N21"/>
  <c r="K21"/>
  <c r="I21"/>
  <c r="G21"/>
  <c r="E21"/>
  <c r="N19"/>
  <c r="K19"/>
  <c r="I19"/>
  <c r="G19"/>
  <c r="Q19" s="1"/>
  <c r="E19"/>
  <c r="N17"/>
  <c r="K17"/>
  <c r="I17"/>
  <c r="G17"/>
  <c r="E17"/>
  <c r="N15"/>
  <c r="K15"/>
  <c r="I15"/>
  <c r="G15"/>
  <c r="E15"/>
  <c r="N13"/>
  <c r="K13"/>
  <c r="I13"/>
  <c r="G13"/>
  <c r="E13"/>
  <c r="N11"/>
  <c r="K11"/>
  <c r="I11"/>
  <c r="G11"/>
  <c r="Q11" s="1"/>
  <c r="E11"/>
  <c r="N9"/>
  <c r="K9"/>
  <c r="I9"/>
  <c r="G9"/>
  <c r="E9"/>
  <c r="N7"/>
  <c r="K7"/>
  <c r="I7"/>
  <c r="G7"/>
  <c r="E7"/>
  <c r="N5"/>
  <c r="K5"/>
  <c r="I5"/>
  <c r="G5"/>
  <c r="E5"/>
  <c r="G48" i="83"/>
  <c r="N43"/>
  <c r="K43"/>
  <c r="I43"/>
  <c r="G43"/>
  <c r="Q43" s="1"/>
  <c r="E43"/>
  <c r="N41"/>
  <c r="K41"/>
  <c r="I41"/>
  <c r="G41"/>
  <c r="E41"/>
  <c r="N39"/>
  <c r="K39"/>
  <c r="I39"/>
  <c r="G39"/>
  <c r="E39"/>
  <c r="N37"/>
  <c r="K37"/>
  <c r="I37"/>
  <c r="G37"/>
  <c r="E37"/>
  <c r="N35"/>
  <c r="K35"/>
  <c r="I35"/>
  <c r="G35"/>
  <c r="Q35" s="1"/>
  <c r="E35"/>
  <c r="N33"/>
  <c r="K33"/>
  <c r="I33"/>
  <c r="G33"/>
  <c r="E33"/>
  <c r="N31"/>
  <c r="K31"/>
  <c r="I31"/>
  <c r="G31"/>
  <c r="E31"/>
  <c r="N29"/>
  <c r="K29"/>
  <c r="I29"/>
  <c r="G29"/>
  <c r="E29"/>
  <c r="N27"/>
  <c r="K27"/>
  <c r="I27"/>
  <c r="G27"/>
  <c r="Q27" s="1"/>
  <c r="E27"/>
  <c r="N25"/>
  <c r="K25"/>
  <c r="I25"/>
  <c r="G25"/>
  <c r="E25"/>
  <c r="N23"/>
  <c r="K23"/>
  <c r="I23"/>
  <c r="G23"/>
  <c r="E23"/>
  <c r="N21"/>
  <c r="K21"/>
  <c r="I21"/>
  <c r="G21"/>
  <c r="E21"/>
  <c r="N19"/>
  <c r="K19"/>
  <c r="I19"/>
  <c r="G19"/>
  <c r="Q19" s="1"/>
  <c r="E19"/>
  <c r="N17"/>
  <c r="K17"/>
  <c r="I17"/>
  <c r="G17"/>
  <c r="E17"/>
  <c r="N15"/>
  <c r="K15"/>
  <c r="I15"/>
  <c r="G15"/>
  <c r="E15"/>
  <c r="N13"/>
  <c r="K13"/>
  <c r="I13"/>
  <c r="G13"/>
  <c r="E13"/>
  <c r="N11"/>
  <c r="K11"/>
  <c r="I11"/>
  <c r="G11"/>
  <c r="Q11" s="1"/>
  <c r="E11"/>
  <c r="N9"/>
  <c r="K9"/>
  <c r="I9"/>
  <c r="G9"/>
  <c r="E9"/>
  <c r="N7"/>
  <c r="K7"/>
  <c r="I7"/>
  <c r="G7"/>
  <c r="E7"/>
  <c r="N5"/>
  <c r="K5"/>
  <c r="I5"/>
  <c r="G5"/>
  <c r="E5"/>
  <c r="G48" i="82"/>
  <c r="N43"/>
  <c r="K43"/>
  <c r="I43"/>
  <c r="G43"/>
  <c r="Q43" s="1"/>
  <c r="E43"/>
  <c r="N41"/>
  <c r="K41"/>
  <c r="I41"/>
  <c r="G41"/>
  <c r="E41"/>
  <c r="N39"/>
  <c r="K39"/>
  <c r="I39"/>
  <c r="G39"/>
  <c r="E39"/>
  <c r="N37"/>
  <c r="K37"/>
  <c r="I37"/>
  <c r="G37"/>
  <c r="E37"/>
  <c r="N35"/>
  <c r="K35"/>
  <c r="I35"/>
  <c r="G35"/>
  <c r="Q35" s="1"/>
  <c r="E35"/>
  <c r="N33"/>
  <c r="K33"/>
  <c r="I33"/>
  <c r="G33"/>
  <c r="E33"/>
  <c r="N31"/>
  <c r="K31"/>
  <c r="I31"/>
  <c r="G31"/>
  <c r="E31"/>
  <c r="N29"/>
  <c r="K29"/>
  <c r="I29"/>
  <c r="G29"/>
  <c r="E29"/>
  <c r="N27"/>
  <c r="K27"/>
  <c r="I27"/>
  <c r="G27"/>
  <c r="Q27" s="1"/>
  <c r="E27"/>
  <c r="N25"/>
  <c r="K25"/>
  <c r="I25"/>
  <c r="G25"/>
  <c r="E25"/>
  <c r="N23"/>
  <c r="K23"/>
  <c r="I23"/>
  <c r="G23"/>
  <c r="E23"/>
  <c r="N21"/>
  <c r="K21"/>
  <c r="I21"/>
  <c r="G21"/>
  <c r="E21"/>
  <c r="N19"/>
  <c r="K19"/>
  <c r="I19"/>
  <c r="G19"/>
  <c r="Q19" s="1"/>
  <c r="E19"/>
  <c r="N17"/>
  <c r="K17"/>
  <c r="I17"/>
  <c r="G17"/>
  <c r="E17"/>
  <c r="N15"/>
  <c r="K15"/>
  <c r="I15"/>
  <c r="G15"/>
  <c r="E15"/>
  <c r="N13"/>
  <c r="K13"/>
  <c r="I13"/>
  <c r="G13"/>
  <c r="E13"/>
  <c r="N11"/>
  <c r="K11"/>
  <c r="I11"/>
  <c r="G11"/>
  <c r="Q11" s="1"/>
  <c r="E11"/>
  <c r="N9"/>
  <c r="K9"/>
  <c r="I9"/>
  <c r="G9"/>
  <c r="E9"/>
  <c r="N7"/>
  <c r="K7"/>
  <c r="I7"/>
  <c r="G7"/>
  <c r="E7"/>
  <c r="N5"/>
  <c r="K5"/>
  <c r="I5"/>
  <c r="G5"/>
  <c r="E5"/>
  <c r="G48" i="81"/>
  <c r="N43"/>
  <c r="K43"/>
  <c r="I43"/>
  <c r="G43"/>
  <c r="Q43" s="1"/>
  <c r="E43"/>
  <c r="N41"/>
  <c r="K41"/>
  <c r="I41"/>
  <c r="G41"/>
  <c r="E41"/>
  <c r="N39"/>
  <c r="K39"/>
  <c r="I39"/>
  <c r="G39"/>
  <c r="E39"/>
  <c r="N37"/>
  <c r="K37"/>
  <c r="I37"/>
  <c r="G37"/>
  <c r="E37"/>
  <c r="N35"/>
  <c r="K35"/>
  <c r="I35"/>
  <c r="G35"/>
  <c r="Q35" s="1"/>
  <c r="E35"/>
  <c r="N33"/>
  <c r="K33"/>
  <c r="I33"/>
  <c r="G33"/>
  <c r="E33"/>
  <c r="N31"/>
  <c r="K31"/>
  <c r="I31"/>
  <c r="G31"/>
  <c r="E31"/>
  <c r="N29"/>
  <c r="K29"/>
  <c r="I29"/>
  <c r="G29"/>
  <c r="E29"/>
  <c r="N27"/>
  <c r="K27"/>
  <c r="I27"/>
  <c r="G27"/>
  <c r="Q27" s="1"/>
  <c r="E27"/>
  <c r="N25"/>
  <c r="K25"/>
  <c r="I25"/>
  <c r="G25"/>
  <c r="E25"/>
  <c r="N23"/>
  <c r="K23"/>
  <c r="I23"/>
  <c r="G23"/>
  <c r="E23"/>
  <c r="F23" s="1"/>
  <c r="N21"/>
  <c r="K21"/>
  <c r="I21"/>
  <c r="G21"/>
  <c r="E21"/>
  <c r="N19"/>
  <c r="K19"/>
  <c r="I19"/>
  <c r="G19"/>
  <c r="Q19" s="1"/>
  <c r="E19"/>
  <c r="N17"/>
  <c r="K17"/>
  <c r="I17"/>
  <c r="G17"/>
  <c r="E17"/>
  <c r="N15"/>
  <c r="K15"/>
  <c r="I15"/>
  <c r="G15"/>
  <c r="E15"/>
  <c r="N13"/>
  <c r="K13"/>
  <c r="I13"/>
  <c r="G13"/>
  <c r="E13"/>
  <c r="N11"/>
  <c r="K11"/>
  <c r="I11"/>
  <c r="G11"/>
  <c r="Q11" s="1"/>
  <c r="E11"/>
  <c r="N9"/>
  <c r="K9"/>
  <c r="I9"/>
  <c r="G9"/>
  <c r="E9"/>
  <c r="N7"/>
  <c r="K7"/>
  <c r="I7"/>
  <c r="G7"/>
  <c r="E7"/>
  <c r="N5"/>
  <c r="K5"/>
  <c r="I5"/>
  <c r="G5"/>
  <c r="E5"/>
  <c r="G48" i="80"/>
  <c r="N43"/>
  <c r="K43"/>
  <c r="I43"/>
  <c r="G43"/>
  <c r="Q43" s="1"/>
  <c r="E43"/>
  <c r="N41"/>
  <c r="K41"/>
  <c r="I41"/>
  <c r="G41"/>
  <c r="E41"/>
  <c r="N39"/>
  <c r="K39"/>
  <c r="I39"/>
  <c r="G39"/>
  <c r="E39"/>
  <c r="N37"/>
  <c r="K37"/>
  <c r="I37"/>
  <c r="G37"/>
  <c r="E37"/>
  <c r="N35"/>
  <c r="K35"/>
  <c r="I35"/>
  <c r="G35"/>
  <c r="Q35" s="1"/>
  <c r="E35"/>
  <c r="N33"/>
  <c r="K33"/>
  <c r="I33"/>
  <c r="G33"/>
  <c r="E33"/>
  <c r="N31"/>
  <c r="K31"/>
  <c r="I31"/>
  <c r="G31"/>
  <c r="E31"/>
  <c r="N29"/>
  <c r="K29"/>
  <c r="I29"/>
  <c r="G29"/>
  <c r="E29"/>
  <c r="N27"/>
  <c r="K27"/>
  <c r="I27"/>
  <c r="G27"/>
  <c r="Q27" s="1"/>
  <c r="E27"/>
  <c r="N25"/>
  <c r="K25"/>
  <c r="I25"/>
  <c r="G25"/>
  <c r="E25"/>
  <c r="N23"/>
  <c r="K23"/>
  <c r="I23"/>
  <c r="G23"/>
  <c r="E23"/>
  <c r="N21"/>
  <c r="K21"/>
  <c r="I21"/>
  <c r="G21"/>
  <c r="E21"/>
  <c r="N19"/>
  <c r="K19"/>
  <c r="I19"/>
  <c r="G19"/>
  <c r="Q19" s="1"/>
  <c r="E19"/>
  <c r="N17"/>
  <c r="K17"/>
  <c r="I17"/>
  <c r="G17"/>
  <c r="E17"/>
  <c r="N15"/>
  <c r="K15"/>
  <c r="I15"/>
  <c r="G15"/>
  <c r="E15"/>
  <c r="N13"/>
  <c r="K13"/>
  <c r="I13"/>
  <c r="G13"/>
  <c r="E13"/>
  <c r="N11"/>
  <c r="K11"/>
  <c r="I11"/>
  <c r="G11"/>
  <c r="Q11" s="1"/>
  <c r="E11"/>
  <c r="N9"/>
  <c r="K9"/>
  <c r="I9"/>
  <c r="G9"/>
  <c r="E9"/>
  <c r="N7"/>
  <c r="K7"/>
  <c r="I7"/>
  <c r="G7"/>
  <c r="E7"/>
  <c r="N5"/>
  <c r="K5"/>
  <c r="I5"/>
  <c r="G5"/>
  <c r="E5"/>
  <c r="G48" i="79"/>
  <c r="N43"/>
  <c r="K43"/>
  <c r="I43"/>
  <c r="G43"/>
  <c r="E43"/>
  <c r="N41"/>
  <c r="K41"/>
  <c r="I41"/>
  <c r="G41"/>
  <c r="E41"/>
  <c r="N39"/>
  <c r="K39"/>
  <c r="I39"/>
  <c r="G39"/>
  <c r="E39"/>
  <c r="N37"/>
  <c r="K37"/>
  <c r="I37"/>
  <c r="G37"/>
  <c r="E37"/>
  <c r="N35"/>
  <c r="K35"/>
  <c r="I35"/>
  <c r="G35"/>
  <c r="Q35" s="1"/>
  <c r="E35"/>
  <c r="N33"/>
  <c r="K33"/>
  <c r="I33"/>
  <c r="G33"/>
  <c r="E33"/>
  <c r="N31"/>
  <c r="K31"/>
  <c r="I31"/>
  <c r="G31"/>
  <c r="E31"/>
  <c r="N29"/>
  <c r="K29"/>
  <c r="I29"/>
  <c r="G29"/>
  <c r="E29"/>
  <c r="N27"/>
  <c r="K27"/>
  <c r="I27"/>
  <c r="G27"/>
  <c r="E27"/>
  <c r="N25"/>
  <c r="K25"/>
  <c r="I25"/>
  <c r="G25"/>
  <c r="E25"/>
  <c r="N23"/>
  <c r="K23"/>
  <c r="I23"/>
  <c r="G23"/>
  <c r="Q23" s="1"/>
  <c r="E23"/>
  <c r="N21"/>
  <c r="K21"/>
  <c r="I21"/>
  <c r="G21"/>
  <c r="E21"/>
  <c r="N19"/>
  <c r="K19"/>
  <c r="I19"/>
  <c r="G19"/>
  <c r="Q19" s="1"/>
  <c r="E19"/>
  <c r="N17"/>
  <c r="K17"/>
  <c r="I17"/>
  <c r="G17"/>
  <c r="Q17" s="1"/>
  <c r="E17"/>
  <c r="N15"/>
  <c r="K15"/>
  <c r="I15"/>
  <c r="G15"/>
  <c r="E15"/>
  <c r="N13"/>
  <c r="K13"/>
  <c r="I13"/>
  <c r="G13"/>
  <c r="E13"/>
  <c r="N11"/>
  <c r="K11"/>
  <c r="I11"/>
  <c r="G11"/>
  <c r="E11"/>
  <c r="N9"/>
  <c r="K9"/>
  <c r="I9"/>
  <c r="G9"/>
  <c r="Q9" s="1"/>
  <c r="E9"/>
  <c r="N7"/>
  <c r="K7"/>
  <c r="I7"/>
  <c r="G7"/>
  <c r="E7"/>
  <c r="N5"/>
  <c r="K5"/>
  <c r="I5"/>
  <c r="G5"/>
  <c r="E5"/>
  <c r="G48" i="78"/>
  <c r="N43"/>
  <c r="K43"/>
  <c r="I43"/>
  <c r="G43"/>
  <c r="Q43" s="1"/>
  <c r="E43"/>
  <c r="N41"/>
  <c r="K41"/>
  <c r="L41" s="1"/>
  <c r="O41" s="1"/>
  <c r="I41"/>
  <c r="G41"/>
  <c r="Q41" s="1"/>
  <c r="E41"/>
  <c r="F41" s="1"/>
  <c r="N39"/>
  <c r="K39"/>
  <c r="I39"/>
  <c r="G39"/>
  <c r="Q39" s="1"/>
  <c r="E39"/>
  <c r="N37"/>
  <c r="K37"/>
  <c r="I37"/>
  <c r="G37"/>
  <c r="Q37" s="1"/>
  <c r="E37"/>
  <c r="N35"/>
  <c r="K35"/>
  <c r="I35"/>
  <c r="G35"/>
  <c r="Q35" s="1"/>
  <c r="E35"/>
  <c r="N33"/>
  <c r="K33"/>
  <c r="I33"/>
  <c r="G33"/>
  <c r="Q33" s="1"/>
  <c r="E33"/>
  <c r="N31"/>
  <c r="K31"/>
  <c r="I31"/>
  <c r="G31"/>
  <c r="Q31" s="1"/>
  <c r="E31"/>
  <c r="N29"/>
  <c r="K29"/>
  <c r="I29"/>
  <c r="G29"/>
  <c r="Q29" s="1"/>
  <c r="E29"/>
  <c r="N27"/>
  <c r="K27"/>
  <c r="I27"/>
  <c r="G27"/>
  <c r="Q27" s="1"/>
  <c r="E27"/>
  <c r="N25"/>
  <c r="K25"/>
  <c r="I25"/>
  <c r="G25"/>
  <c r="Q25" s="1"/>
  <c r="E25"/>
  <c r="N23"/>
  <c r="K23"/>
  <c r="I23"/>
  <c r="G23"/>
  <c r="Q23" s="1"/>
  <c r="E23"/>
  <c r="N21"/>
  <c r="K21"/>
  <c r="I21"/>
  <c r="G21"/>
  <c r="Q21" s="1"/>
  <c r="E21"/>
  <c r="N19"/>
  <c r="K19"/>
  <c r="I19"/>
  <c r="G19"/>
  <c r="Q19" s="1"/>
  <c r="E19"/>
  <c r="N17"/>
  <c r="K17"/>
  <c r="I17"/>
  <c r="G17"/>
  <c r="Q17" s="1"/>
  <c r="E17"/>
  <c r="N15"/>
  <c r="K15"/>
  <c r="I15"/>
  <c r="G15"/>
  <c r="Q15" s="1"/>
  <c r="E15"/>
  <c r="N13"/>
  <c r="K13"/>
  <c r="I13"/>
  <c r="G13"/>
  <c r="Q13" s="1"/>
  <c r="E13"/>
  <c r="N11"/>
  <c r="K11"/>
  <c r="I11"/>
  <c r="G11"/>
  <c r="Q11" s="1"/>
  <c r="E11"/>
  <c r="N9"/>
  <c r="K9"/>
  <c r="L9" s="1"/>
  <c r="O9" s="1"/>
  <c r="I9"/>
  <c r="G9"/>
  <c r="Q9" s="1"/>
  <c r="E9"/>
  <c r="F9" s="1"/>
  <c r="N7"/>
  <c r="K7"/>
  <c r="I7"/>
  <c r="G7"/>
  <c r="Q7" s="1"/>
  <c r="E7"/>
  <c r="N5"/>
  <c r="K5"/>
  <c r="I5"/>
  <c r="G5"/>
  <c r="Q5" s="1"/>
  <c r="E5"/>
  <c r="G48" i="77"/>
  <c r="N43"/>
  <c r="K43"/>
  <c r="I43"/>
  <c r="G43"/>
  <c r="E43"/>
  <c r="N41"/>
  <c r="K41"/>
  <c r="I41"/>
  <c r="G41"/>
  <c r="E41"/>
  <c r="N39"/>
  <c r="K39"/>
  <c r="I39"/>
  <c r="G39"/>
  <c r="E39"/>
  <c r="N37"/>
  <c r="K37"/>
  <c r="I37"/>
  <c r="G37"/>
  <c r="E37"/>
  <c r="N35"/>
  <c r="K35"/>
  <c r="I35"/>
  <c r="G35"/>
  <c r="E35"/>
  <c r="N33"/>
  <c r="K33"/>
  <c r="L33" s="1"/>
  <c r="I33"/>
  <c r="G33"/>
  <c r="E33"/>
  <c r="N31"/>
  <c r="K31"/>
  <c r="I31"/>
  <c r="G31"/>
  <c r="E31"/>
  <c r="N29"/>
  <c r="K29"/>
  <c r="I29"/>
  <c r="E29"/>
  <c r="F29" s="1"/>
  <c r="N27"/>
  <c r="K27"/>
  <c r="I27"/>
  <c r="G27"/>
  <c r="E27"/>
  <c r="N25"/>
  <c r="K25"/>
  <c r="I25"/>
  <c r="G25"/>
  <c r="E25"/>
  <c r="N23"/>
  <c r="K23"/>
  <c r="I23"/>
  <c r="G23"/>
  <c r="E23"/>
  <c r="N21"/>
  <c r="K21"/>
  <c r="I21"/>
  <c r="G21"/>
  <c r="E21"/>
  <c r="N19"/>
  <c r="K19"/>
  <c r="I19"/>
  <c r="G19"/>
  <c r="E19"/>
  <c r="N17"/>
  <c r="K17"/>
  <c r="I17"/>
  <c r="G17"/>
  <c r="E17"/>
  <c r="N15"/>
  <c r="K15"/>
  <c r="I15"/>
  <c r="G15"/>
  <c r="E15"/>
  <c r="N13"/>
  <c r="K13"/>
  <c r="I13"/>
  <c r="G13"/>
  <c r="E13"/>
  <c r="N11"/>
  <c r="K11"/>
  <c r="I11"/>
  <c r="G11"/>
  <c r="E11"/>
  <c r="N9"/>
  <c r="K9"/>
  <c r="I9"/>
  <c r="G9"/>
  <c r="E9"/>
  <c r="N7"/>
  <c r="K7"/>
  <c r="I7"/>
  <c r="G7"/>
  <c r="E7"/>
  <c r="N5"/>
  <c r="K5"/>
  <c r="I5"/>
  <c r="G5"/>
  <c r="E5"/>
  <c r="G48" i="76"/>
  <c r="N43"/>
  <c r="K43"/>
  <c r="I43"/>
  <c r="G43"/>
  <c r="Q43" s="1"/>
  <c r="E43"/>
  <c r="N41"/>
  <c r="K41"/>
  <c r="I41"/>
  <c r="G41"/>
  <c r="E41"/>
  <c r="N39"/>
  <c r="K39"/>
  <c r="I39"/>
  <c r="G39"/>
  <c r="E39"/>
  <c r="N37"/>
  <c r="K37"/>
  <c r="I37"/>
  <c r="G37"/>
  <c r="E37"/>
  <c r="N35"/>
  <c r="K35"/>
  <c r="I35"/>
  <c r="G35"/>
  <c r="Q35" s="1"/>
  <c r="E35"/>
  <c r="N33"/>
  <c r="K33"/>
  <c r="I33"/>
  <c r="G33"/>
  <c r="E33"/>
  <c r="N31"/>
  <c r="K31"/>
  <c r="I31"/>
  <c r="G31"/>
  <c r="E31"/>
  <c r="N29"/>
  <c r="K29"/>
  <c r="I29"/>
  <c r="G29"/>
  <c r="E29"/>
  <c r="N27"/>
  <c r="K27"/>
  <c r="I27"/>
  <c r="G27"/>
  <c r="Q27" s="1"/>
  <c r="E27"/>
  <c r="N25"/>
  <c r="K25"/>
  <c r="I25"/>
  <c r="G25"/>
  <c r="E25"/>
  <c r="N23"/>
  <c r="K23"/>
  <c r="I23"/>
  <c r="G23"/>
  <c r="E23"/>
  <c r="N21"/>
  <c r="K21"/>
  <c r="I21"/>
  <c r="G21"/>
  <c r="E21"/>
  <c r="N19"/>
  <c r="K19"/>
  <c r="I19"/>
  <c r="G19"/>
  <c r="E19"/>
  <c r="N17"/>
  <c r="K17"/>
  <c r="I17"/>
  <c r="G17"/>
  <c r="E17"/>
  <c r="N15"/>
  <c r="K15"/>
  <c r="I15"/>
  <c r="G15"/>
  <c r="E15"/>
  <c r="N13"/>
  <c r="K13"/>
  <c r="I13"/>
  <c r="G13"/>
  <c r="E13"/>
  <c r="N11"/>
  <c r="K11"/>
  <c r="I11"/>
  <c r="G11"/>
  <c r="E11"/>
  <c r="N9"/>
  <c r="K9"/>
  <c r="I9"/>
  <c r="G9"/>
  <c r="E9"/>
  <c r="N7"/>
  <c r="K7"/>
  <c r="I7"/>
  <c r="G7"/>
  <c r="E7"/>
  <c r="N5"/>
  <c r="K5"/>
  <c r="I5"/>
  <c r="G5"/>
  <c r="E5"/>
  <c r="G48" i="75"/>
  <c r="N43"/>
  <c r="K43"/>
  <c r="I43"/>
  <c r="G43"/>
  <c r="E43"/>
  <c r="N41"/>
  <c r="K41"/>
  <c r="I41"/>
  <c r="G41"/>
  <c r="E41"/>
  <c r="N39"/>
  <c r="K39"/>
  <c r="I39"/>
  <c r="G39"/>
  <c r="E39"/>
  <c r="N37"/>
  <c r="K37"/>
  <c r="I37"/>
  <c r="G37"/>
  <c r="E37"/>
  <c r="N35"/>
  <c r="K35"/>
  <c r="I35"/>
  <c r="G35"/>
  <c r="E35"/>
  <c r="N33"/>
  <c r="K33"/>
  <c r="I33"/>
  <c r="G33"/>
  <c r="E33"/>
  <c r="N31"/>
  <c r="K31"/>
  <c r="I31"/>
  <c r="G31"/>
  <c r="E31"/>
  <c r="N29"/>
  <c r="K29"/>
  <c r="I29"/>
  <c r="G29"/>
  <c r="E29"/>
  <c r="N27"/>
  <c r="K27"/>
  <c r="I27"/>
  <c r="G27"/>
  <c r="E27"/>
  <c r="N25"/>
  <c r="K25"/>
  <c r="I25"/>
  <c r="G25"/>
  <c r="E25"/>
  <c r="N23"/>
  <c r="K23"/>
  <c r="I23"/>
  <c r="G23"/>
  <c r="E23"/>
  <c r="N21"/>
  <c r="K21"/>
  <c r="I21"/>
  <c r="G21"/>
  <c r="E21"/>
  <c r="N19"/>
  <c r="K19"/>
  <c r="I19"/>
  <c r="G19"/>
  <c r="E19"/>
  <c r="N17"/>
  <c r="K17"/>
  <c r="I17"/>
  <c r="G17"/>
  <c r="E17"/>
  <c r="N15"/>
  <c r="K15"/>
  <c r="I15"/>
  <c r="G15"/>
  <c r="E15"/>
  <c r="N13"/>
  <c r="K13"/>
  <c r="I13"/>
  <c r="G13"/>
  <c r="E13"/>
  <c r="N11"/>
  <c r="K11"/>
  <c r="I11"/>
  <c r="G11"/>
  <c r="E11"/>
  <c r="N9"/>
  <c r="K9"/>
  <c r="I9"/>
  <c r="G9"/>
  <c r="E9"/>
  <c r="N7"/>
  <c r="K7"/>
  <c r="I7"/>
  <c r="G7"/>
  <c r="E7"/>
  <c r="N5"/>
  <c r="K5"/>
  <c r="I5"/>
  <c r="G5"/>
  <c r="E5"/>
  <c r="G48" i="74"/>
  <c r="N43"/>
  <c r="K43"/>
  <c r="I43"/>
  <c r="G43"/>
  <c r="E43"/>
  <c r="N41"/>
  <c r="K41"/>
  <c r="I41"/>
  <c r="G41"/>
  <c r="E41"/>
  <c r="F41" s="1"/>
  <c r="N39"/>
  <c r="K39"/>
  <c r="I39"/>
  <c r="G39"/>
  <c r="Q39" s="1"/>
  <c r="E39"/>
  <c r="N37"/>
  <c r="K37"/>
  <c r="I37"/>
  <c r="G37"/>
  <c r="E37"/>
  <c r="N35"/>
  <c r="K35"/>
  <c r="I35"/>
  <c r="G35"/>
  <c r="E35"/>
  <c r="N33"/>
  <c r="K33"/>
  <c r="I33"/>
  <c r="G33"/>
  <c r="E33"/>
  <c r="F33" s="1"/>
  <c r="N31"/>
  <c r="K31"/>
  <c r="I31"/>
  <c r="G31"/>
  <c r="E31"/>
  <c r="N29"/>
  <c r="K29"/>
  <c r="I29"/>
  <c r="G29"/>
  <c r="E29"/>
  <c r="N27"/>
  <c r="K27"/>
  <c r="L27" s="1"/>
  <c r="I27"/>
  <c r="G27"/>
  <c r="E27"/>
  <c r="N25"/>
  <c r="K25"/>
  <c r="I25"/>
  <c r="G25"/>
  <c r="E25"/>
  <c r="N23"/>
  <c r="K23"/>
  <c r="I23"/>
  <c r="G23"/>
  <c r="Q23" s="1"/>
  <c r="E23"/>
  <c r="N21"/>
  <c r="K21"/>
  <c r="I21"/>
  <c r="G21"/>
  <c r="E21"/>
  <c r="N19"/>
  <c r="K19"/>
  <c r="L19" s="1"/>
  <c r="I19"/>
  <c r="G19"/>
  <c r="E19"/>
  <c r="N17"/>
  <c r="K17"/>
  <c r="I17"/>
  <c r="G17"/>
  <c r="E17"/>
  <c r="N15"/>
  <c r="K15"/>
  <c r="I15"/>
  <c r="G15"/>
  <c r="E15"/>
  <c r="N13"/>
  <c r="K13"/>
  <c r="I13"/>
  <c r="G13"/>
  <c r="E13"/>
  <c r="N11"/>
  <c r="K11"/>
  <c r="I11"/>
  <c r="G11"/>
  <c r="E11"/>
  <c r="N9"/>
  <c r="K9"/>
  <c r="I9"/>
  <c r="G9"/>
  <c r="E9"/>
  <c r="F9" s="1"/>
  <c r="N7"/>
  <c r="K7"/>
  <c r="I7"/>
  <c r="G7"/>
  <c r="Q7" s="1"/>
  <c r="E7"/>
  <c r="N5"/>
  <c r="K5"/>
  <c r="I5"/>
  <c r="G5"/>
  <c r="E5"/>
  <c r="N43" i="61"/>
  <c r="N41"/>
  <c r="N39"/>
  <c r="N37"/>
  <c r="N35"/>
  <c r="N33"/>
  <c r="N31"/>
  <c r="N29"/>
  <c r="N27"/>
  <c r="N25"/>
  <c r="N23"/>
  <c r="N21"/>
  <c r="N19"/>
  <c r="N17"/>
  <c r="N15"/>
  <c r="N13"/>
  <c r="N11"/>
  <c r="N9"/>
  <c r="N7"/>
  <c r="K43"/>
  <c r="K41"/>
  <c r="K39"/>
  <c r="K37"/>
  <c r="K35"/>
  <c r="K33"/>
  <c r="K31"/>
  <c r="K29"/>
  <c r="K27"/>
  <c r="K25"/>
  <c r="K23"/>
  <c r="K21"/>
  <c r="K19"/>
  <c r="K17"/>
  <c r="K15"/>
  <c r="K13"/>
  <c r="K11"/>
  <c r="K9"/>
  <c r="K7"/>
  <c r="G43"/>
  <c r="G41"/>
  <c r="G39"/>
  <c r="G37"/>
  <c r="G35"/>
  <c r="G33"/>
  <c r="G31"/>
  <c r="G29"/>
  <c r="G27"/>
  <c r="G25"/>
  <c r="Q25" s="1"/>
  <c r="G23"/>
  <c r="G21"/>
  <c r="G19"/>
  <c r="G17"/>
  <c r="G15"/>
  <c r="G13"/>
  <c r="G11"/>
  <c r="G9"/>
  <c r="G7"/>
  <c r="E43"/>
  <c r="E41"/>
  <c r="E39"/>
  <c r="E37"/>
  <c r="E35"/>
  <c r="E33"/>
  <c r="E31"/>
  <c r="E29"/>
  <c r="E27"/>
  <c r="E25"/>
  <c r="E23"/>
  <c r="E21"/>
  <c r="E19"/>
  <c r="E17"/>
  <c r="E15"/>
  <c r="E13"/>
  <c r="E11"/>
  <c r="E9"/>
  <c r="E7"/>
  <c r="N5"/>
  <c r="K5"/>
  <c r="G5"/>
  <c r="E5"/>
  <c r="G48"/>
  <c r="I43"/>
  <c r="I41"/>
  <c r="I39"/>
  <c r="I37"/>
  <c r="I35"/>
  <c r="I33"/>
  <c r="I31"/>
  <c r="I29"/>
  <c r="I27"/>
  <c r="I25"/>
  <c r="I23"/>
  <c r="I21"/>
  <c r="I19"/>
  <c r="I17"/>
  <c r="I15"/>
  <c r="I13"/>
  <c r="I11"/>
  <c r="Q9"/>
  <c r="I9"/>
  <c r="I7"/>
  <c r="Q5"/>
  <c r="I5"/>
  <c r="L21" i="77" l="1"/>
  <c r="O21" s="1"/>
  <c r="Q33" i="75"/>
  <c r="P33" s="1"/>
  <c r="Q41"/>
  <c r="Q23" i="76"/>
  <c r="Q31"/>
  <c r="F25" i="77"/>
  <c r="L29"/>
  <c r="L37"/>
  <c r="F43"/>
  <c r="H43" s="1"/>
  <c r="F9" i="86"/>
  <c r="H9" s="1"/>
  <c r="F17"/>
  <c r="H17" s="1"/>
  <c r="F25"/>
  <c r="F33"/>
  <c r="H33" s="1"/>
  <c r="F41"/>
  <c r="M41" s="1"/>
  <c r="F19" i="77"/>
  <c r="F37"/>
  <c r="L23" i="81"/>
  <c r="O23" s="1"/>
  <c r="L25" i="77"/>
  <c r="O25" s="1"/>
  <c r="F33"/>
  <c r="Q5" i="85"/>
  <c r="L11"/>
  <c r="O11" s="1"/>
  <c r="F17"/>
  <c r="H17" s="1"/>
  <c r="L19"/>
  <c r="L27"/>
  <c r="L35"/>
  <c r="P35" s="1"/>
  <c r="Q35" i="61"/>
  <c r="Q11" i="75"/>
  <c r="Q19"/>
  <c r="Q27"/>
  <c r="Q27" i="77"/>
  <c r="Q31"/>
  <c r="Q35"/>
  <c r="Q39"/>
  <c r="M9" i="78"/>
  <c r="M41"/>
  <c r="Q11" i="79"/>
  <c r="Q15" i="85"/>
  <c r="Q23"/>
  <c r="Q39"/>
  <c r="L43" i="78"/>
  <c r="L39" i="86"/>
  <c r="O39" s="1"/>
  <c r="F13" i="61"/>
  <c r="L39" i="81"/>
  <c r="L41" i="85"/>
  <c r="Q39" i="61"/>
  <c r="Q39" i="79"/>
  <c r="Q19" i="85"/>
  <c r="Q35"/>
  <c r="F25" i="78"/>
  <c r="F5" i="74"/>
  <c r="H5" s="1"/>
  <c r="Q29" i="61"/>
  <c r="F21"/>
  <c r="F29"/>
  <c r="H29" s="1"/>
  <c r="F37"/>
  <c r="H37" s="1"/>
  <c r="L9"/>
  <c r="O9" s="1"/>
  <c r="L17"/>
  <c r="O17" s="1"/>
  <c r="L25"/>
  <c r="O25" s="1"/>
  <c r="L33"/>
  <c r="O33" s="1"/>
  <c r="L41"/>
  <c r="F15" i="78"/>
  <c r="H15" s="1"/>
  <c r="L29"/>
  <c r="O29" s="1"/>
  <c r="Q33" i="79"/>
  <c r="Q41"/>
  <c r="L31" i="75"/>
  <c r="L37" i="79"/>
  <c r="O37" s="1"/>
  <c r="L21" i="87"/>
  <c r="L13" i="78"/>
  <c r="O13" s="1"/>
  <c r="L25"/>
  <c r="O25" s="1"/>
  <c r="F31"/>
  <c r="H31" s="1"/>
  <c r="F13" i="74"/>
  <c r="M13" s="1"/>
  <c r="L23"/>
  <c r="O23" s="1"/>
  <c r="L31"/>
  <c r="O31" s="1"/>
  <c r="F37"/>
  <c r="H37" s="1"/>
  <c r="L7" i="86"/>
  <c r="P7" s="1"/>
  <c r="L15" i="80"/>
  <c r="F7" i="75"/>
  <c r="F31"/>
  <c r="H31" s="1"/>
  <c r="F9"/>
  <c r="H9" s="1"/>
  <c r="L11"/>
  <c r="O11" s="1"/>
  <c r="F17"/>
  <c r="H17" s="1"/>
  <c r="L19"/>
  <c r="O19" s="1"/>
  <c r="F25"/>
  <c r="H25" s="1"/>
  <c r="L27"/>
  <c r="L29" i="79"/>
  <c r="F35" i="76"/>
  <c r="H35" s="1"/>
  <c r="L37"/>
  <c r="O37" s="1"/>
  <c r="F43"/>
  <c r="F21" i="87"/>
  <c r="F15" i="79"/>
  <c r="H15" s="1"/>
  <c r="L11" i="84"/>
  <c r="O11" s="1"/>
  <c r="L19"/>
  <c r="O19" s="1"/>
  <c r="L27"/>
  <c r="P27" s="1"/>
  <c r="L35"/>
  <c r="P35" s="1"/>
  <c r="L43"/>
  <c r="O43" s="1"/>
  <c r="L19" i="77"/>
  <c r="O19" s="1"/>
  <c r="F7" i="81"/>
  <c r="H7" s="1"/>
  <c r="F7" i="85"/>
  <c r="H7" s="1"/>
  <c r="L17"/>
  <c r="O17" s="1"/>
  <c r="F39"/>
  <c r="H39" s="1"/>
  <c r="L7" i="81"/>
  <c r="O7" s="1"/>
  <c r="F39"/>
  <c r="M39" s="1"/>
  <c r="L7" i="85"/>
  <c r="O7" s="1"/>
  <c r="F21"/>
  <c r="H21" s="1"/>
  <c r="L23"/>
  <c r="F29"/>
  <c r="H29" s="1"/>
  <c r="L31"/>
  <c r="P31" s="1"/>
  <c r="F37"/>
  <c r="L39"/>
  <c r="O39" s="1"/>
  <c r="L5" i="75"/>
  <c r="F5" i="77"/>
  <c r="H5" s="1"/>
  <c r="L7"/>
  <c r="O7" s="1"/>
  <c r="F13"/>
  <c r="H13" s="1"/>
  <c r="L15"/>
  <c r="O15" s="1"/>
  <c r="L23"/>
  <c r="O23" s="1"/>
  <c r="L15" i="79"/>
  <c r="F29"/>
  <c r="F37"/>
  <c r="H37" s="1"/>
  <c r="F15" i="80"/>
  <c r="H15" s="1"/>
  <c r="L31"/>
  <c r="F11" i="85"/>
  <c r="L13"/>
  <c r="O13" s="1"/>
  <c r="F19"/>
  <c r="M19" s="1"/>
  <c r="L21"/>
  <c r="O21" s="1"/>
  <c r="L29"/>
  <c r="P29" s="1"/>
  <c r="L37"/>
  <c r="F41"/>
  <c r="H41" s="1"/>
  <c r="L13" i="88"/>
  <c r="O13" s="1"/>
  <c r="L29"/>
  <c r="L9" i="74"/>
  <c r="O9" s="1"/>
  <c r="F23"/>
  <c r="M23" s="1"/>
  <c r="F31"/>
  <c r="H31" s="1"/>
  <c r="L33"/>
  <c r="O33" s="1"/>
  <c r="L41"/>
  <c r="O41" s="1"/>
  <c r="L7" i="78"/>
  <c r="O7" s="1"/>
  <c r="F13"/>
  <c r="M13" s="1"/>
  <c r="L23"/>
  <c r="O23" s="1"/>
  <c r="F29"/>
  <c r="M29" s="1"/>
  <c r="L39"/>
  <c r="O39" s="1"/>
  <c r="F11" i="84"/>
  <c r="F19"/>
  <c r="H19" s="1"/>
  <c r="F27"/>
  <c r="F35"/>
  <c r="H35" s="1"/>
  <c r="F43"/>
  <c r="F15" i="86"/>
  <c r="H15" s="1"/>
  <c r="L15"/>
  <c r="O15" s="1"/>
  <c r="F23"/>
  <c r="H23" s="1"/>
  <c r="L23"/>
  <c r="F31"/>
  <c r="L31"/>
  <c r="O31" s="1"/>
  <c r="F39"/>
  <c r="L5" i="74"/>
  <c r="O5" s="1"/>
  <c r="L13"/>
  <c r="O13" s="1"/>
  <c r="F19"/>
  <c r="M19" s="1"/>
  <c r="F27"/>
  <c r="M27" s="1"/>
  <c r="L37"/>
  <c r="O37" s="1"/>
  <c r="F11" i="78"/>
  <c r="H11" s="1"/>
  <c r="L11"/>
  <c r="P11" s="1"/>
  <c r="F27"/>
  <c r="H27" s="1"/>
  <c r="L27"/>
  <c r="O27" s="1"/>
  <c r="F43"/>
  <c r="H43" s="1"/>
  <c r="F31" i="80"/>
  <c r="H31" s="1"/>
  <c r="F7" i="86"/>
  <c r="H7" s="1"/>
  <c r="F13" i="88"/>
  <c r="H13" s="1"/>
  <c r="F29"/>
  <c r="H29" s="1"/>
  <c r="Q5" i="79"/>
  <c r="Q21"/>
  <c r="Q7" i="85"/>
  <c r="Q27"/>
  <c r="O35"/>
  <c r="O41" i="61"/>
  <c r="F41"/>
  <c r="H41" s="1"/>
  <c r="L37" i="81"/>
  <c r="O37" s="1"/>
  <c r="F35" i="85"/>
  <c r="H35" s="1"/>
  <c r="Q31" i="75"/>
  <c r="P31" s="1"/>
  <c r="Q37"/>
  <c r="O43" i="78"/>
  <c r="Q9" i="85"/>
  <c r="Q43" i="75"/>
  <c r="Q9" i="76"/>
  <c r="Q15" i="79"/>
  <c r="O19" i="85"/>
  <c r="M17"/>
  <c r="F9" i="61"/>
  <c r="M9" s="1"/>
  <c r="L23"/>
  <c r="O23" s="1"/>
  <c r="L5"/>
  <c r="F19"/>
  <c r="H19" s="1"/>
  <c r="F43"/>
  <c r="H43" s="1"/>
  <c r="L7"/>
  <c r="O7" s="1"/>
  <c r="L15"/>
  <c r="O15" s="1"/>
  <c r="L31"/>
  <c r="O31" s="1"/>
  <c r="L39"/>
  <c r="Q25" i="76"/>
  <c r="L5" i="77"/>
  <c r="O5" s="1"/>
  <c r="F11"/>
  <c r="H11" s="1"/>
  <c r="L13"/>
  <c r="O13" s="1"/>
  <c r="F17"/>
  <c r="H17" s="1"/>
  <c r="F21"/>
  <c r="H21" s="1"/>
  <c r="F41"/>
  <c r="H41" s="1"/>
  <c r="L43"/>
  <c r="O43" s="1"/>
  <c r="Q7" i="79"/>
  <c r="Q13"/>
  <c r="Q29"/>
  <c r="Q11" i="85"/>
  <c r="F13"/>
  <c r="H13" s="1"/>
  <c r="F25"/>
  <c r="H25" s="1"/>
  <c r="L25"/>
  <c r="F31"/>
  <c r="F43"/>
  <c r="H43" s="1"/>
  <c r="L43"/>
  <c r="O43" s="1"/>
  <c r="F31" i="76"/>
  <c r="H31" s="1"/>
  <c r="L37" i="80"/>
  <c r="O37" s="1"/>
  <c r="L41" i="84"/>
  <c r="O41" s="1"/>
  <c r="L43" i="88"/>
  <c r="O43" s="1"/>
  <c r="F11" i="61"/>
  <c r="H11" s="1"/>
  <c r="F27"/>
  <c r="H27" s="1"/>
  <c r="L29"/>
  <c r="O29" s="1"/>
  <c r="F17"/>
  <c r="M17" s="1"/>
  <c r="F25"/>
  <c r="H25" s="1"/>
  <c r="F33"/>
  <c r="L13"/>
  <c r="L21"/>
  <c r="O21" s="1"/>
  <c r="L37"/>
  <c r="M37" s="1"/>
  <c r="F9" i="77"/>
  <c r="H9" s="1"/>
  <c r="L11"/>
  <c r="O11" s="1"/>
  <c r="L17"/>
  <c r="O17" s="1"/>
  <c r="F27"/>
  <c r="H27" s="1"/>
  <c r="F31"/>
  <c r="H31" s="1"/>
  <c r="F35"/>
  <c r="H35" s="1"/>
  <c r="F39"/>
  <c r="H39" s="1"/>
  <c r="L41"/>
  <c r="Q27" i="79"/>
  <c r="F15" i="81"/>
  <c r="H15" s="1"/>
  <c r="L15"/>
  <c r="O15" s="1"/>
  <c r="F31"/>
  <c r="L31"/>
  <c r="O31" s="1"/>
  <c r="F5" i="85"/>
  <c r="H5" s="1"/>
  <c r="L5"/>
  <c r="O5" s="1"/>
  <c r="F9"/>
  <c r="L9"/>
  <c r="O9" s="1"/>
  <c r="F15"/>
  <c r="H15" s="1"/>
  <c r="L15"/>
  <c r="O15" s="1"/>
  <c r="F33"/>
  <c r="H33" s="1"/>
  <c r="L33"/>
  <c r="O33" s="1"/>
  <c r="L33" i="75"/>
  <c r="O33" s="1"/>
  <c r="L43" i="79"/>
  <c r="O43" s="1"/>
  <c r="L39" i="83"/>
  <c r="O39" s="1"/>
  <c r="L43" i="87"/>
  <c r="P43" s="1"/>
  <c r="F35" i="61"/>
  <c r="H35" s="1"/>
  <c r="F5"/>
  <c r="H5" s="1"/>
  <c r="F7"/>
  <c r="H7" s="1"/>
  <c r="F15"/>
  <c r="H15" s="1"/>
  <c r="F23"/>
  <c r="F31"/>
  <c r="H31" s="1"/>
  <c r="F39"/>
  <c r="H39" s="1"/>
  <c r="L11"/>
  <c r="O11" s="1"/>
  <c r="L19"/>
  <c r="O19" s="1"/>
  <c r="L27"/>
  <c r="O27" s="1"/>
  <c r="L35"/>
  <c r="O35" s="1"/>
  <c r="L43"/>
  <c r="Q17" i="75"/>
  <c r="Q25"/>
  <c r="Q13" i="76"/>
  <c r="Q21"/>
  <c r="Q29"/>
  <c r="F7" i="77"/>
  <c r="L9"/>
  <c r="M9" s="1"/>
  <c r="F15"/>
  <c r="H15" s="1"/>
  <c r="F23"/>
  <c r="H23" s="1"/>
  <c r="H25"/>
  <c r="L27"/>
  <c r="O27" s="1"/>
  <c r="H29"/>
  <c r="L31"/>
  <c r="O31" s="1"/>
  <c r="H33"/>
  <c r="L35"/>
  <c r="H37"/>
  <c r="L39"/>
  <c r="M39" s="1"/>
  <c r="Q41"/>
  <c r="P41" s="1"/>
  <c r="Q25" i="79"/>
  <c r="Q31"/>
  <c r="Q37"/>
  <c r="P37" s="1"/>
  <c r="Q43"/>
  <c r="P43" s="1"/>
  <c r="Q13" i="85"/>
  <c r="F23"/>
  <c r="H23" s="1"/>
  <c r="Q25"/>
  <c r="F27"/>
  <c r="H27" s="1"/>
  <c r="Q31"/>
  <c r="O41"/>
  <c r="Q43"/>
  <c r="P43" s="1"/>
  <c r="L43" i="74"/>
  <c r="O43" s="1"/>
  <c r="F39" i="78"/>
  <c r="H39" s="1"/>
  <c r="L37" i="82"/>
  <c r="O37" s="1"/>
  <c r="L43" i="86"/>
  <c r="O43" s="1"/>
  <c r="M39" i="78"/>
  <c r="F11" i="83"/>
  <c r="H11" s="1"/>
  <c r="L11"/>
  <c r="P11" s="1"/>
  <c r="F19"/>
  <c r="H19" s="1"/>
  <c r="L19"/>
  <c r="P19" s="1"/>
  <c r="F27"/>
  <c r="L27"/>
  <c r="F35"/>
  <c r="H35" s="1"/>
  <c r="L35"/>
  <c r="P35" s="1"/>
  <c r="F43"/>
  <c r="L43"/>
  <c r="L9" i="75"/>
  <c r="F15"/>
  <c r="H15" s="1"/>
  <c r="L17"/>
  <c r="O17" s="1"/>
  <c r="F23"/>
  <c r="H23" s="1"/>
  <c r="L25"/>
  <c r="O25" s="1"/>
  <c r="F29"/>
  <c r="H29" s="1"/>
  <c r="F35"/>
  <c r="H35" s="1"/>
  <c r="L37"/>
  <c r="O37" s="1"/>
  <c r="F41"/>
  <c r="H41" s="1"/>
  <c r="L43"/>
  <c r="P43" s="1"/>
  <c r="F17" i="79"/>
  <c r="H17" s="1"/>
  <c r="L17"/>
  <c r="O17" s="1"/>
  <c r="F41"/>
  <c r="H41" s="1"/>
  <c r="L41"/>
  <c r="O41" s="1"/>
  <c r="F15" i="82"/>
  <c r="H15" s="1"/>
  <c r="L15"/>
  <c r="O15" s="1"/>
  <c r="F31"/>
  <c r="H31" s="1"/>
  <c r="L31"/>
  <c r="O31" s="1"/>
  <c r="F17" i="74"/>
  <c r="H17" s="1"/>
  <c r="L17"/>
  <c r="O17" s="1"/>
  <c r="L21"/>
  <c r="L25"/>
  <c r="L29"/>
  <c r="O29" s="1"/>
  <c r="L15" i="78"/>
  <c r="L31"/>
  <c r="P31" s="1"/>
  <c r="F7" i="79"/>
  <c r="H7" s="1"/>
  <c r="L7"/>
  <c r="P7" s="1"/>
  <c r="F11"/>
  <c r="H11" s="1"/>
  <c r="L11"/>
  <c r="P11" s="1"/>
  <c r="L23"/>
  <c r="O23" s="1"/>
  <c r="F25"/>
  <c r="L25"/>
  <c r="O25" s="1"/>
  <c r="F35"/>
  <c r="H35" s="1"/>
  <c r="L35"/>
  <c r="P35" s="1"/>
  <c r="F7" i="82"/>
  <c r="H7" s="1"/>
  <c r="L7"/>
  <c r="O7" s="1"/>
  <c r="F23"/>
  <c r="H23" s="1"/>
  <c r="L23"/>
  <c r="F39"/>
  <c r="H39" s="1"/>
  <c r="L39"/>
  <c r="O39" s="1"/>
  <c r="F9" i="83"/>
  <c r="H9" s="1"/>
  <c r="L9"/>
  <c r="F17"/>
  <c r="H17" s="1"/>
  <c r="L17"/>
  <c r="O17" s="1"/>
  <c r="F25"/>
  <c r="H25" s="1"/>
  <c r="L25"/>
  <c r="F33"/>
  <c r="H33" s="1"/>
  <c r="L33"/>
  <c r="O33" s="1"/>
  <c r="F41"/>
  <c r="H41" s="1"/>
  <c r="L41"/>
  <c r="O41" s="1"/>
  <c r="F5" i="86"/>
  <c r="H5" s="1"/>
  <c r="L5"/>
  <c r="F13"/>
  <c r="L13"/>
  <c r="O13" s="1"/>
  <c r="F21"/>
  <c r="H21" s="1"/>
  <c r="L21"/>
  <c r="O21" s="1"/>
  <c r="F29"/>
  <c r="L29"/>
  <c r="O29" s="1"/>
  <c r="F37"/>
  <c r="H37" s="1"/>
  <c r="L37"/>
  <c r="F7" i="74"/>
  <c r="H7" s="1"/>
  <c r="L7"/>
  <c r="O7" s="1"/>
  <c r="F11"/>
  <c r="H11" s="1"/>
  <c r="L11"/>
  <c r="O11" s="1"/>
  <c r="F15"/>
  <c r="H15" s="1"/>
  <c r="L15"/>
  <c r="O15" s="1"/>
  <c r="F21"/>
  <c r="H21" s="1"/>
  <c r="F25"/>
  <c r="H25" s="1"/>
  <c r="F29"/>
  <c r="H29" s="1"/>
  <c r="F35"/>
  <c r="H35" s="1"/>
  <c r="L35"/>
  <c r="O35" s="1"/>
  <c r="F39"/>
  <c r="H39" s="1"/>
  <c r="L39"/>
  <c r="P39" s="1"/>
  <c r="F43"/>
  <c r="H43" s="1"/>
  <c r="L35" i="75"/>
  <c r="F39"/>
  <c r="H39" s="1"/>
  <c r="L41"/>
  <c r="O41" s="1"/>
  <c r="F5" i="78"/>
  <c r="H5" s="1"/>
  <c r="L5"/>
  <c r="O5" s="1"/>
  <c r="F7"/>
  <c r="P13"/>
  <c r="F17"/>
  <c r="H17" s="1"/>
  <c r="L17"/>
  <c r="O17" s="1"/>
  <c r="F19"/>
  <c r="H19" s="1"/>
  <c r="L19"/>
  <c r="O19" s="1"/>
  <c r="F21"/>
  <c r="H21" s="1"/>
  <c r="L21"/>
  <c r="O21" s="1"/>
  <c r="F23"/>
  <c r="F33"/>
  <c r="H33" s="1"/>
  <c r="L33"/>
  <c r="O33" s="1"/>
  <c r="F35"/>
  <c r="H35" s="1"/>
  <c r="L35"/>
  <c r="O35" s="1"/>
  <c r="F37"/>
  <c r="H37" s="1"/>
  <c r="L37"/>
  <c r="O37" s="1"/>
  <c r="M21" i="85"/>
  <c r="F11" i="86"/>
  <c r="H11" s="1"/>
  <c r="L11"/>
  <c r="O11" s="1"/>
  <c r="F19"/>
  <c r="H19" s="1"/>
  <c r="L19"/>
  <c r="O19" s="1"/>
  <c r="F27"/>
  <c r="H27" s="1"/>
  <c r="L27"/>
  <c r="O27" s="1"/>
  <c r="F35"/>
  <c r="L35"/>
  <c r="O35" s="1"/>
  <c r="F43"/>
  <c r="F5" i="87"/>
  <c r="L5"/>
  <c r="O5" s="1"/>
  <c r="F37"/>
  <c r="L37"/>
  <c r="O37" s="1"/>
  <c r="F5" i="84"/>
  <c r="F13"/>
  <c r="H13" s="1"/>
  <c r="F21"/>
  <c r="H21" s="1"/>
  <c r="F29"/>
  <c r="L37"/>
  <c r="O37" s="1"/>
  <c r="F13" i="75"/>
  <c r="H13" s="1"/>
  <c r="L15"/>
  <c r="F21"/>
  <c r="H21" s="1"/>
  <c r="L23"/>
  <c r="O23" s="1"/>
  <c r="L29"/>
  <c r="F33"/>
  <c r="L39"/>
  <c r="O39" s="1"/>
  <c r="F13" i="79"/>
  <c r="H13" s="1"/>
  <c r="L13"/>
  <c r="O13" s="1"/>
  <c r="L21"/>
  <c r="F23"/>
  <c r="F27"/>
  <c r="H27" s="1"/>
  <c r="L27"/>
  <c r="F31"/>
  <c r="H31" s="1"/>
  <c r="L31"/>
  <c r="P31" s="1"/>
  <c r="F7" i="80"/>
  <c r="H7" s="1"/>
  <c r="L7"/>
  <c r="F23"/>
  <c r="H23" s="1"/>
  <c r="L23"/>
  <c r="O23" s="1"/>
  <c r="F39"/>
  <c r="H39" s="1"/>
  <c r="L39"/>
  <c r="O39" s="1"/>
  <c r="F5" i="83"/>
  <c r="H5" s="1"/>
  <c r="L5"/>
  <c r="F13"/>
  <c r="H13" s="1"/>
  <c r="L13"/>
  <c r="O13" s="1"/>
  <c r="F21"/>
  <c r="H21" s="1"/>
  <c r="L21"/>
  <c r="O21" s="1"/>
  <c r="F29"/>
  <c r="H29" s="1"/>
  <c r="L29"/>
  <c r="F37"/>
  <c r="H37" s="1"/>
  <c r="L37"/>
  <c r="O37" s="1"/>
  <c r="F7" i="84"/>
  <c r="H7" s="1"/>
  <c r="L7"/>
  <c r="F15"/>
  <c r="H15" s="1"/>
  <c r="L15"/>
  <c r="F23"/>
  <c r="H23" s="1"/>
  <c r="L23"/>
  <c r="O23" s="1"/>
  <c r="F31"/>
  <c r="L31"/>
  <c r="O31" s="1"/>
  <c r="F39"/>
  <c r="H39" s="1"/>
  <c r="L39"/>
  <c r="H37" i="85"/>
  <c r="F5" i="88"/>
  <c r="H5" s="1"/>
  <c r="L5"/>
  <c r="F21"/>
  <c r="H21" s="1"/>
  <c r="L21"/>
  <c r="O21" s="1"/>
  <c r="F37"/>
  <c r="H37" s="1"/>
  <c r="L37"/>
  <c r="L5" i="84"/>
  <c r="O5" s="1"/>
  <c r="L13"/>
  <c r="O13" s="1"/>
  <c r="L21"/>
  <c r="O21" s="1"/>
  <c r="L29"/>
  <c r="O29" s="1"/>
  <c r="F37"/>
  <c r="H37" s="1"/>
  <c r="F5" i="75"/>
  <c r="H5" s="1"/>
  <c r="L7"/>
  <c r="O7" s="1"/>
  <c r="F11"/>
  <c r="H11" s="1"/>
  <c r="L13"/>
  <c r="O13" s="1"/>
  <c r="F19"/>
  <c r="H19" s="1"/>
  <c r="L21"/>
  <c r="O21" s="1"/>
  <c r="F27"/>
  <c r="M27" s="1"/>
  <c r="F37"/>
  <c r="H37" s="1"/>
  <c r="F43"/>
  <c r="H43" s="1"/>
  <c r="F9" i="76"/>
  <c r="H9" s="1"/>
  <c r="L11"/>
  <c r="O11" s="1"/>
  <c r="F17"/>
  <c r="H17" s="1"/>
  <c r="L19"/>
  <c r="O19" s="1"/>
  <c r="F25"/>
  <c r="H25" s="1"/>
  <c r="L25"/>
  <c r="O25" s="1"/>
  <c r="F29"/>
  <c r="H29" s="1"/>
  <c r="P9" i="78"/>
  <c r="P25"/>
  <c r="P41"/>
  <c r="M43"/>
  <c r="F5" i="79"/>
  <c r="H5" s="1"/>
  <c r="L5"/>
  <c r="O5" s="1"/>
  <c r="F9"/>
  <c r="H9" s="1"/>
  <c r="L9"/>
  <c r="O9" s="1"/>
  <c r="F19"/>
  <c r="H19" s="1"/>
  <c r="L19"/>
  <c r="O19" s="1"/>
  <c r="F21"/>
  <c r="H21" s="1"/>
  <c r="O29"/>
  <c r="F33"/>
  <c r="H33" s="1"/>
  <c r="L33"/>
  <c r="O33" s="1"/>
  <c r="F39"/>
  <c r="L39"/>
  <c r="O39" s="1"/>
  <c r="F43"/>
  <c r="H43" s="1"/>
  <c r="F7" i="83"/>
  <c r="H7" s="1"/>
  <c r="L7"/>
  <c r="F15"/>
  <c r="H15" s="1"/>
  <c r="L15"/>
  <c r="F23"/>
  <c r="H23" s="1"/>
  <c r="L23"/>
  <c r="O23" s="1"/>
  <c r="F31"/>
  <c r="H31" s="1"/>
  <c r="L31"/>
  <c r="F39"/>
  <c r="H39" s="1"/>
  <c r="F9" i="84"/>
  <c r="H9" s="1"/>
  <c r="L9"/>
  <c r="O9" s="1"/>
  <c r="F17"/>
  <c r="H17" s="1"/>
  <c r="L17"/>
  <c r="O17" s="1"/>
  <c r="P19"/>
  <c r="F25"/>
  <c r="L25"/>
  <c r="O25" s="1"/>
  <c r="F33"/>
  <c r="H33" s="1"/>
  <c r="L33"/>
  <c r="F41"/>
  <c r="H41" s="1"/>
  <c r="P9" i="86"/>
  <c r="P17"/>
  <c r="P25"/>
  <c r="P33"/>
  <c r="P41"/>
  <c r="F13" i="87"/>
  <c r="L13"/>
  <c r="O13" s="1"/>
  <c r="F29"/>
  <c r="H29" s="1"/>
  <c r="L29"/>
  <c r="O29" s="1"/>
  <c r="F7" i="88"/>
  <c r="H7" s="1"/>
  <c r="L7"/>
  <c r="O7" s="1"/>
  <c r="F15"/>
  <c r="H15" s="1"/>
  <c r="L15"/>
  <c r="F23"/>
  <c r="H23" s="1"/>
  <c r="L23"/>
  <c r="O23" s="1"/>
  <c r="F31"/>
  <c r="H31" s="1"/>
  <c r="L31"/>
  <c r="P31" s="1"/>
  <c r="F39"/>
  <c r="H39" s="1"/>
  <c r="L39"/>
  <c r="P39" s="1"/>
  <c r="F9"/>
  <c r="H9" s="1"/>
  <c r="L9"/>
  <c r="F17"/>
  <c r="H17" s="1"/>
  <c r="L17"/>
  <c r="P17" s="1"/>
  <c r="F25"/>
  <c r="H25" s="1"/>
  <c r="L25"/>
  <c r="F33"/>
  <c r="H33" s="1"/>
  <c r="L33"/>
  <c r="P33" s="1"/>
  <c r="F41"/>
  <c r="H41" s="1"/>
  <c r="L41"/>
  <c r="F11"/>
  <c r="H11" s="1"/>
  <c r="L11"/>
  <c r="O11" s="1"/>
  <c r="F19"/>
  <c r="H19" s="1"/>
  <c r="L19"/>
  <c r="F27"/>
  <c r="H27" s="1"/>
  <c r="L27"/>
  <c r="O27" s="1"/>
  <c r="F35"/>
  <c r="L35"/>
  <c r="F43"/>
  <c r="F7" i="87"/>
  <c r="H7" s="1"/>
  <c r="L7"/>
  <c r="O7" s="1"/>
  <c r="F15"/>
  <c r="H15" s="1"/>
  <c r="L15"/>
  <c r="F23"/>
  <c r="H23" s="1"/>
  <c r="L23"/>
  <c r="O23" s="1"/>
  <c r="F31"/>
  <c r="H31" s="1"/>
  <c r="L31"/>
  <c r="F39"/>
  <c r="H39" s="1"/>
  <c r="L39"/>
  <c r="O39" s="1"/>
  <c r="F9"/>
  <c r="H9" s="1"/>
  <c r="L9"/>
  <c r="F17"/>
  <c r="H17" s="1"/>
  <c r="L17"/>
  <c r="F25"/>
  <c r="H25" s="1"/>
  <c r="L25"/>
  <c r="O25" s="1"/>
  <c r="F33"/>
  <c r="H33" s="1"/>
  <c r="L33"/>
  <c r="F41"/>
  <c r="H41" s="1"/>
  <c r="L41"/>
  <c r="F11"/>
  <c r="H11" s="1"/>
  <c r="L11"/>
  <c r="F19"/>
  <c r="H19" s="1"/>
  <c r="L19"/>
  <c r="P19" s="1"/>
  <c r="F27"/>
  <c r="H27" s="1"/>
  <c r="L27"/>
  <c r="F35"/>
  <c r="H35" s="1"/>
  <c r="L35"/>
  <c r="O35" s="1"/>
  <c r="F43"/>
  <c r="M9" i="86"/>
  <c r="M17"/>
  <c r="M25"/>
  <c r="M33"/>
  <c r="P19" i="85"/>
  <c r="O27"/>
  <c r="P41"/>
  <c r="P27"/>
  <c r="F9" i="82"/>
  <c r="H9" s="1"/>
  <c r="L9"/>
  <c r="F17"/>
  <c r="H17" s="1"/>
  <c r="L17"/>
  <c r="O17" s="1"/>
  <c r="F25"/>
  <c r="H25" s="1"/>
  <c r="L25"/>
  <c r="F33"/>
  <c r="H33" s="1"/>
  <c r="L33"/>
  <c r="F41"/>
  <c r="H41" s="1"/>
  <c r="L41"/>
  <c r="O41" s="1"/>
  <c r="F11"/>
  <c r="H11" s="1"/>
  <c r="L11"/>
  <c r="P11" s="1"/>
  <c r="F19"/>
  <c r="H19" s="1"/>
  <c r="L19"/>
  <c r="F27"/>
  <c r="H27" s="1"/>
  <c r="L27"/>
  <c r="O27" s="1"/>
  <c r="F35"/>
  <c r="H35" s="1"/>
  <c r="L35"/>
  <c r="F43"/>
  <c r="H43" s="1"/>
  <c r="L43"/>
  <c r="O43" s="1"/>
  <c r="F5"/>
  <c r="H5" s="1"/>
  <c r="L5"/>
  <c r="O5" s="1"/>
  <c r="F13"/>
  <c r="H13" s="1"/>
  <c r="L13"/>
  <c r="O13" s="1"/>
  <c r="F21"/>
  <c r="H21" s="1"/>
  <c r="L21"/>
  <c r="O21" s="1"/>
  <c r="F29"/>
  <c r="H29" s="1"/>
  <c r="L29"/>
  <c r="O29" s="1"/>
  <c r="F37"/>
  <c r="M23" i="81"/>
  <c r="F9"/>
  <c r="H9" s="1"/>
  <c r="L9"/>
  <c r="O9" s="1"/>
  <c r="F17"/>
  <c r="H17" s="1"/>
  <c r="L17"/>
  <c r="F25"/>
  <c r="H25" s="1"/>
  <c r="L25"/>
  <c r="F33"/>
  <c r="H33" s="1"/>
  <c r="L33"/>
  <c r="O33" s="1"/>
  <c r="F41"/>
  <c r="H41" s="1"/>
  <c r="L41"/>
  <c r="O41" s="1"/>
  <c r="F11"/>
  <c r="H11" s="1"/>
  <c r="L11"/>
  <c r="P11" s="1"/>
  <c r="F19"/>
  <c r="H19" s="1"/>
  <c r="L19"/>
  <c r="O19" s="1"/>
  <c r="F27"/>
  <c r="H27" s="1"/>
  <c r="L27"/>
  <c r="O27" s="1"/>
  <c r="F35"/>
  <c r="H35" s="1"/>
  <c r="L35"/>
  <c r="P35" s="1"/>
  <c r="F43"/>
  <c r="H43" s="1"/>
  <c r="L43"/>
  <c r="P43" s="1"/>
  <c r="F5"/>
  <c r="H5" s="1"/>
  <c r="L5"/>
  <c r="O5" s="1"/>
  <c r="F13"/>
  <c r="H13" s="1"/>
  <c r="L13"/>
  <c r="O13" s="1"/>
  <c r="F21"/>
  <c r="H21" s="1"/>
  <c r="L21"/>
  <c r="O21" s="1"/>
  <c r="F29"/>
  <c r="H29" s="1"/>
  <c r="L29"/>
  <c r="O29" s="1"/>
  <c r="F37"/>
  <c r="F9" i="80"/>
  <c r="H9" s="1"/>
  <c r="L9"/>
  <c r="O9" s="1"/>
  <c r="F17"/>
  <c r="H17" s="1"/>
  <c r="L17"/>
  <c r="O17" s="1"/>
  <c r="F25"/>
  <c r="H25" s="1"/>
  <c r="L25"/>
  <c r="O25" s="1"/>
  <c r="F33"/>
  <c r="H33" s="1"/>
  <c r="L33"/>
  <c r="F41"/>
  <c r="H41" s="1"/>
  <c r="L41"/>
  <c r="O41" s="1"/>
  <c r="F11"/>
  <c r="H11" s="1"/>
  <c r="L11"/>
  <c r="P11" s="1"/>
  <c r="F19"/>
  <c r="H19" s="1"/>
  <c r="L19"/>
  <c r="F27"/>
  <c r="H27" s="1"/>
  <c r="L27"/>
  <c r="F35"/>
  <c r="H35" s="1"/>
  <c r="L35"/>
  <c r="F43"/>
  <c r="H43" s="1"/>
  <c r="L43"/>
  <c r="P43" s="1"/>
  <c r="F5"/>
  <c r="H5" s="1"/>
  <c r="L5"/>
  <c r="O5" s="1"/>
  <c r="F13"/>
  <c r="H13" s="1"/>
  <c r="L13"/>
  <c r="O13" s="1"/>
  <c r="F21"/>
  <c r="H21" s="1"/>
  <c r="L21"/>
  <c r="O21" s="1"/>
  <c r="F29"/>
  <c r="H29" s="1"/>
  <c r="L29"/>
  <c r="O29" s="1"/>
  <c r="F37"/>
  <c r="H9" i="78"/>
  <c r="H25"/>
  <c r="P35"/>
  <c r="H41"/>
  <c r="P43"/>
  <c r="F7" i="76"/>
  <c r="H7" s="1"/>
  <c r="F15"/>
  <c r="H15" s="1"/>
  <c r="F23"/>
  <c r="H23" s="1"/>
  <c r="F33"/>
  <c r="H33" s="1"/>
  <c r="F41"/>
  <c r="H41" s="1"/>
  <c r="F5"/>
  <c r="H5" s="1"/>
  <c r="L7"/>
  <c r="O7" s="1"/>
  <c r="F13"/>
  <c r="H13" s="1"/>
  <c r="L15"/>
  <c r="O15" s="1"/>
  <c r="F21"/>
  <c r="H21" s="1"/>
  <c r="L23"/>
  <c r="O23" s="1"/>
  <c r="F27"/>
  <c r="H27" s="1"/>
  <c r="L33"/>
  <c r="F39"/>
  <c r="H39" s="1"/>
  <c r="L41"/>
  <c r="O41" s="1"/>
  <c r="L9"/>
  <c r="L17"/>
  <c r="O17" s="1"/>
  <c r="L29"/>
  <c r="O29" s="1"/>
  <c r="L35"/>
  <c r="L43"/>
  <c r="O43" s="1"/>
  <c r="L5"/>
  <c r="O5" s="1"/>
  <c r="F11"/>
  <c r="H11" s="1"/>
  <c r="L13"/>
  <c r="O13" s="1"/>
  <c r="F19"/>
  <c r="H19" s="1"/>
  <c r="L21"/>
  <c r="O21" s="1"/>
  <c r="L27"/>
  <c r="O27" s="1"/>
  <c r="L31"/>
  <c r="F37"/>
  <c r="H37" s="1"/>
  <c r="L39"/>
  <c r="O39" s="1"/>
  <c r="Q11" i="88"/>
  <c r="Q19"/>
  <c r="Q35"/>
  <c r="Q5"/>
  <c r="Q13"/>
  <c r="Q21"/>
  <c r="Q29"/>
  <c r="Q37"/>
  <c r="Q27"/>
  <c r="Q43"/>
  <c r="Q23"/>
  <c r="H35"/>
  <c r="Q5" i="87"/>
  <c r="Q13"/>
  <c r="Q21"/>
  <c r="Q29"/>
  <c r="Q37"/>
  <c r="Q9"/>
  <c r="Q17"/>
  <c r="Q25"/>
  <c r="Q33"/>
  <c r="Q41"/>
  <c r="Q7"/>
  <c r="Q15"/>
  <c r="Q23"/>
  <c r="Q31"/>
  <c r="Q39"/>
  <c r="O21"/>
  <c r="H21"/>
  <c r="Q11" i="86"/>
  <c r="Q19"/>
  <c r="P19" s="1"/>
  <c r="Q27"/>
  <c r="Q35"/>
  <c r="Q5"/>
  <c r="Q13"/>
  <c r="Q21"/>
  <c r="Q29"/>
  <c r="Q37"/>
  <c r="Q43"/>
  <c r="O9"/>
  <c r="O17"/>
  <c r="O25"/>
  <c r="O33"/>
  <c r="O41"/>
  <c r="H25"/>
  <c r="H31"/>
  <c r="H41"/>
  <c r="H43"/>
  <c r="Q5" i="84"/>
  <c r="Q13"/>
  <c r="Q21"/>
  <c r="Q29"/>
  <c r="Q37"/>
  <c r="Q9"/>
  <c r="Q17"/>
  <c r="Q25"/>
  <c r="Q33"/>
  <c r="Q41"/>
  <c r="Q7"/>
  <c r="Q15"/>
  <c r="Q23"/>
  <c r="Q31"/>
  <c r="Q39"/>
  <c r="O27"/>
  <c r="Q5" i="83"/>
  <c r="Q13"/>
  <c r="Q21"/>
  <c r="Q29"/>
  <c r="Q37"/>
  <c r="Q9"/>
  <c r="Q17"/>
  <c r="Q25"/>
  <c r="Q33"/>
  <c r="Q41"/>
  <c r="Q7"/>
  <c r="Q15"/>
  <c r="Q23"/>
  <c r="Q31"/>
  <c r="Q39"/>
  <c r="H27"/>
  <c r="H43"/>
  <c r="Q5" i="82"/>
  <c r="Q13"/>
  <c r="Q21"/>
  <c r="Q29"/>
  <c r="Q37"/>
  <c r="Q9"/>
  <c r="Q17"/>
  <c r="Q25"/>
  <c r="Q33"/>
  <c r="Q41"/>
  <c r="Q7"/>
  <c r="Q15"/>
  <c r="Q23"/>
  <c r="Q31"/>
  <c r="Q39"/>
  <c r="Q5" i="81"/>
  <c r="Q13"/>
  <c r="Q21"/>
  <c r="Q29"/>
  <c r="Q37"/>
  <c r="Q9"/>
  <c r="Q17"/>
  <c r="Q25"/>
  <c r="Q33"/>
  <c r="Q41"/>
  <c r="Q7"/>
  <c r="Q15"/>
  <c r="Q23"/>
  <c r="P23" s="1"/>
  <c r="Q31"/>
  <c r="Q39"/>
  <c r="P39" s="1"/>
  <c r="O39"/>
  <c r="H23"/>
  <c r="Q5" i="80"/>
  <c r="Q13"/>
  <c r="Q21"/>
  <c r="Q29"/>
  <c r="Q37"/>
  <c r="Q9"/>
  <c r="Q17"/>
  <c r="Q25"/>
  <c r="Q33"/>
  <c r="Q41"/>
  <c r="Q7"/>
  <c r="Q15"/>
  <c r="P15" s="1"/>
  <c r="Q23"/>
  <c r="Q31"/>
  <c r="Q39"/>
  <c r="O15"/>
  <c r="H29" i="79"/>
  <c r="P11" i="75"/>
  <c r="P19"/>
  <c r="O33" i="77"/>
  <c r="O37"/>
  <c r="M29"/>
  <c r="Q5" i="75"/>
  <c r="Q15"/>
  <c r="Q23"/>
  <c r="Q29"/>
  <c r="O31"/>
  <c r="Q11" i="76"/>
  <c r="Q19"/>
  <c r="Q7" i="77"/>
  <c r="Q11"/>
  <c r="H19"/>
  <c r="Q43"/>
  <c r="Q13" i="61"/>
  <c r="P13" s="1"/>
  <c r="Q21"/>
  <c r="Q37"/>
  <c r="Q17"/>
  <c r="P17" s="1"/>
  <c r="Q33"/>
  <c r="Q17" i="74"/>
  <c r="Q33"/>
  <c r="Q33" i="76"/>
  <c r="Q41"/>
  <c r="Q5"/>
  <c r="Q15"/>
  <c r="Q37"/>
  <c r="Q7"/>
  <c r="Q17"/>
  <c r="Q39"/>
  <c r="Q17" i="77"/>
  <c r="Q9" i="74"/>
  <c r="Q25"/>
  <c r="Q41"/>
  <c r="Q15"/>
  <c r="Q31"/>
  <c r="P31" s="1"/>
  <c r="Q15" i="77"/>
  <c r="Q23"/>
  <c r="Q21"/>
  <c r="P21" s="1"/>
  <c r="O43" i="61"/>
  <c r="Q5" i="77"/>
  <c r="Q9"/>
  <c r="Q25"/>
  <c r="P25" s="1"/>
  <c r="Q29"/>
  <c r="P29" s="1"/>
  <c r="Q37"/>
  <c r="P37" s="1"/>
  <c r="O19" i="74"/>
  <c r="O27"/>
  <c r="Q7" i="75"/>
  <c r="Q35"/>
  <c r="Q39"/>
  <c r="O29" i="77"/>
  <c r="M33" i="74"/>
  <c r="H43" i="76"/>
  <c r="Q13" i="77"/>
  <c r="Q19"/>
  <c r="Q33"/>
  <c r="P33" s="1"/>
  <c r="Q41" i="61"/>
  <c r="P41" s="1"/>
  <c r="P23" i="74"/>
  <c r="Q9" i="75"/>
  <c r="Q13"/>
  <c r="Q21"/>
  <c r="M25" i="77"/>
  <c r="M33"/>
  <c r="M37"/>
  <c r="M17" i="75"/>
  <c r="Q11" i="74"/>
  <c r="Q19"/>
  <c r="P19" s="1"/>
  <c r="Q27"/>
  <c r="P27" s="1"/>
  <c r="Q35"/>
  <c r="Q5"/>
  <c r="Q13"/>
  <c r="Q21"/>
  <c r="Q29"/>
  <c r="Q37"/>
  <c r="Q43"/>
  <c r="H9"/>
  <c r="H33"/>
  <c r="H41"/>
  <c r="P9" i="61"/>
  <c r="Q43"/>
  <c r="Q31"/>
  <c r="Q27"/>
  <c r="Q23"/>
  <c r="H21"/>
  <c r="Q19"/>
  <c r="Q15"/>
  <c r="H13"/>
  <c r="Q11"/>
  <c r="Q7"/>
  <c r="P9" i="74" l="1"/>
  <c r="P39" i="86"/>
  <c r="P31" i="76"/>
  <c r="P29" i="78"/>
  <c r="P11" i="85"/>
  <c r="P39" i="61"/>
  <c r="P27" i="75"/>
  <c r="P25" i="76"/>
  <c r="M39" i="86"/>
  <c r="P21" i="61"/>
  <c r="P25"/>
  <c r="P11" i="76"/>
  <c r="M13" i="87"/>
  <c r="M11" i="85"/>
  <c r="M7" i="86"/>
  <c r="P7" i="76"/>
  <c r="P41"/>
  <c r="P33" i="61"/>
  <c r="M13"/>
  <c r="P23" i="85"/>
  <c r="H27" i="74"/>
  <c r="M15" i="80"/>
  <c r="M9" i="84"/>
  <c r="H13" i="74"/>
  <c r="M31" i="85"/>
  <c r="M41"/>
  <c r="M7" i="61"/>
  <c r="H23" i="74"/>
  <c r="P17" i="75"/>
  <c r="O27"/>
  <c r="M19" i="77"/>
  <c r="H39" i="86"/>
  <c r="P21" i="87"/>
  <c r="O31" i="85"/>
  <c r="P27" i="79"/>
  <c r="M35" i="75"/>
  <c r="M9"/>
  <c r="M37" i="85"/>
  <c r="P5" i="75"/>
  <c r="M31"/>
  <c r="M25" i="78"/>
  <c r="O19" i="83"/>
  <c r="O7" i="86"/>
  <c r="M33" i="61"/>
  <c r="H19" i="85"/>
  <c r="P21" i="74"/>
  <c r="P19" i="77"/>
  <c r="P33" i="80"/>
  <c r="P37"/>
  <c r="M7" i="85"/>
  <c r="P39" i="78"/>
  <c r="P39" i="79"/>
  <c r="P43" i="84"/>
  <c r="P17" i="85"/>
  <c r="M21" i="87"/>
  <c r="M29" i="79"/>
  <c r="M7" i="74"/>
  <c r="O29" i="85"/>
  <c r="M27" i="84"/>
  <c r="M15" i="77"/>
  <c r="M29" i="61"/>
  <c r="P7" i="74"/>
  <c r="P43" i="86"/>
  <c r="P13"/>
  <c r="M41" i="74"/>
  <c r="M7" i="81"/>
  <c r="M35" i="86"/>
  <c r="M21" i="74"/>
  <c r="M9" i="85"/>
  <c r="M31" i="81"/>
  <c r="P29" i="79"/>
  <c r="M21" i="61"/>
  <c r="O13"/>
  <c r="O5" i="75"/>
  <c r="O39" i="77"/>
  <c r="M37" i="79"/>
  <c r="P23" i="78"/>
  <c r="O31" i="79"/>
  <c r="M19" i="84"/>
  <c r="O23" i="85"/>
  <c r="M39" i="79"/>
  <c r="M33" i="75"/>
  <c r="P37" i="61"/>
  <c r="H19" i="74"/>
  <c r="P15" i="77"/>
  <c r="O35" i="75"/>
  <c r="P33" i="83"/>
  <c r="M35" i="76"/>
  <c r="M15" i="86"/>
  <c r="O11" i="79"/>
  <c r="M29" i="75"/>
  <c r="P35" i="61"/>
  <c r="O39"/>
  <c r="M9" i="74"/>
  <c r="P23" i="77"/>
  <c r="P41" i="74"/>
  <c r="O21"/>
  <c r="P17" i="80"/>
  <c r="H27" i="84"/>
  <c r="O35"/>
  <c r="H29" i="78"/>
  <c r="P7"/>
  <c r="M37" i="80"/>
  <c r="P31" i="86"/>
  <c r="M29" i="85"/>
  <c r="P11" i="84"/>
  <c r="P33" i="78"/>
  <c r="M25" i="83"/>
  <c r="M43"/>
  <c r="M27"/>
  <c r="M15" i="81"/>
  <c r="P7" i="85"/>
  <c r="M23" i="86"/>
  <c r="M43" i="84"/>
  <c r="M11"/>
  <c r="M31" i="80"/>
  <c r="M15" i="79"/>
  <c r="M39" i="85"/>
  <c r="P15" i="86"/>
  <c r="P27" i="77"/>
  <c r="M5"/>
  <c r="P35" i="75"/>
  <c r="P37" i="76"/>
  <c r="H39" i="81"/>
  <c r="P5"/>
  <c r="M27" i="85"/>
  <c r="M35" i="84"/>
  <c r="P13" i="85"/>
  <c r="M17" i="83"/>
  <c r="P25" i="85"/>
  <c r="O11" i="78"/>
  <c r="M31" i="86"/>
  <c r="M29" i="88"/>
  <c r="P11" i="61"/>
  <c r="M31" i="74"/>
  <c r="O39"/>
  <c r="P11" i="77"/>
  <c r="P5"/>
  <c r="P37" i="82"/>
  <c r="P5"/>
  <c r="P25" i="83"/>
  <c r="H43" i="84"/>
  <c r="P31"/>
  <c r="P41"/>
  <c r="M23" i="85"/>
  <c r="O43" i="87"/>
  <c r="M37" i="83"/>
  <c r="P21" i="85"/>
  <c r="M27" i="78"/>
  <c r="M43" i="85"/>
  <c r="M25"/>
  <c r="M11" i="77"/>
  <c r="P43" i="61"/>
  <c r="P29"/>
  <c r="M23" i="77"/>
  <c r="O29" i="75"/>
  <c r="M31" i="77"/>
  <c r="P33" i="74"/>
  <c r="M11" i="79"/>
  <c r="O31" i="80"/>
  <c r="P23"/>
  <c r="P5"/>
  <c r="P7" i="81"/>
  <c r="O25" i="83"/>
  <c r="P37"/>
  <c r="P5"/>
  <c r="O29" i="88"/>
  <c r="P13"/>
  <c r="M7" i="82"/>
  <c r="P33" i="85"/>
  <c r="M43" i="87"/>
  <c r="M35" i="88"/>
  <c r="M19"/>
  <c r="M41"/>
  <c r="M25"/>
  <c r="M9"/>
  <c r="M13"/>
  <c r="O15" i="79"/>
  <c r="M11" i="78"/>
  <c r="M39" i="84"/>
  <c r="M7"/>
  <c r="M29" i="83"/>
  <c r="M7" i="80"/>
  <c r="P15" i="79"/>
  <c r="M7" i="77"/>
  <c r="M13"/>
  <c r="P35" i="74"/>
  <c r="P41" i="75"/>
  <c r="M43" i="77"/>
  <c r="P39" i="75"/>
  <c r="P7" i="77"/>
  <c r="P31" i="80"/>
  <c r="P39" i="82"/>
  <c r="P7"/>
  <c r="P17"/>
  <c r="M13" i="85"/>
  <c r="P37" i="87"/>
  <c r="P43" i="88"/>
  <c r="P21"/>
  <c r="M9" i="76"/>
  <c r="M37" i="82"/>
  <c r="P37" i="85"/>
  <c r="H11"/>
  <c r="M33"/>
  <c r="O25"/>
  <c r="M33" i="84"/>
  <c r="M31" i="83"/>
  <c r="M15"/>
  <c r="P17" i="78"/>
  <c r="M21" i="88"/>
  <c r="M5" i="87"/>
  <c r="O7" i="79"/>
  <c r="M37" i="86"/>
  <c r="M5"/>
  <c r="M35" i="77"/>
  <c r="P39" i="85"/>
  <c r="O37"/>
  <c r="M43" i="61"/>
  <c r="P5" i="74"/>
  <c r="M43" i="79"/>
  <c r="P37" i="81"/>
  <c r="P7" i="87"/>
  <c r="M37" i="81"/>
  <c r="M27" i="87"/>
  <c r="M39" i="61"/>
  <c r="M29" i="74"/>
  <c r="P13"/>
  <c r="O9" i="75"/>
  <c r="M21"/>
  <c r="P35" i="77"/>
  <c r="P21" i="75"/>
  <c r="H33" i="61"/>
  <c r="M43" i="76"/>
  <c r="H9" i="61"/>
  <c r="P9" i="77"/>
  <c r="M37" i="74"/>
  <c r="O35" i="77"/>
  <c r="P31" i="81"/>
  <c r="O35" i="83"/>
  <c r="H31" i="85"/>
  <c r="H35" i="86"/>
  <c r="O23"/>
  <c r="P29" i="88"/>
  <c r="O43" i="75"/>
  <c r="P27" i="78"/>
  <c r="H13"/>
  <c r="M31" i="82"/>
  <c r="M35" i="85"/>
  <c r="M35" i="78"/>
  <c r="M19"/>
  <c r="M15" i="84"/>
  <c r="M5" i="83"/>
  <c r="M23" i="80"/>
  <c r="P25" i="79"/>
  <c r="M37" i="87"/>
  <c r="M27" i="61"/>
  <c r="P37" i="74"/>
  <c r="M5"/>
  <c r="P29" i="84"/>
  <c r="P39" i="87"/>
  <c r="M33" i="76"/>
  <c r="P9" i="79"/>
  <c r="M9" i="82"/>
  <c r="M19" i="83"/>
  <c r="P23" i="86"/>
  <c r="M11" i="87"/>
  <c r="M7" i="83"/>
  <c r="P7" i="61"/>
  <c r="P23"/>
  <c r="P43" i="76"/>
  <c r="P43" i="77"/>
  <c r="P13"/>
  <c r="O9"/>
  <c r="M7" i="79"/>
  <c r="P39" i="83"/>
  <c r="H11" i="84"/>
  <c r="H43" i="87"/>
  <c r="P33"/>
  <c r="P5"/>
  <c r="P19" i="78"/>
  <c r="M39" i="82"/>
  <c r="P9" i="85"/>
  <c r="M25" i="74"/>
  <c r="M23" i="61"/>
  <c r="P37" i="75"/>
  <c r="M19" i="61"/>
  <c r="M41"/>
  <c r="H17"/>
  <c r="H23"/>
  <c r="M19" i="75"/>
  <c r="P21" i="76"/>
  <c r="M17" i="77"/>
  <c r="P39"/>
  <c r="P31"/>
  <c r="O33" i="76"/>
  <c r="P15" i="74"/>
  <c r="M35"/>
  <c r="O7" i="83"/>
  <c r="H37" i="87"/>
  <c r="O31" i="88"/>
  <c r="M33" i="80"/>
  <c r="M11" i="83"/>
  <c r="M43" i="86"/>
  <c r="M43" i="88"/>
  <c r="M31" i="84"/>
  <c r="P25" i="75"/>
  <c r="M41" i="77"/>
  <c r="P31" i="61"/>
  <c r="P39" i="76"/>
  <c r="P17" i="77"/>
  <c r="P33" i="76"/>
  <c r="M9" i="79"/>
  <c r="P23" i="83"/>
  <c r="M5" i="85"/>
  <c r="P29" i="86"/>
  <c r="P35"/>
  <c r="H13" i="87"/>
  <c r="M41" i="84"/>
  <c r="P5" i="85"/>
  <c r="O35" i="79"/>
  <c r="M5" i="84"/>
  <c r="M35" i="61"/>
  <c r="P19"/>
  <c r="P15" i="81"/>
  <c r="M15" i="82"/>
  <c r="M19" i="86"/>
  <c r="M29"/>
  <c r="M13"/>
  <c r="P27" i="83"/>
  <c r="M5" i="61"/>
  <c r="O5"/>
  <c r="M25"/>
  <c r="O25" i="74"/>
  <c r="O41" i="77"/>
  <c r="M27"/>
  <c r="P25" i="74"/>
  <c r="H7" i="77"/>
  <c r="G50" s="1"/>
  <c r="G58" s="1"/>
  <c r="I45" i="29" s="1"/>
  <c r="M27" i="79"/>
  <c r="O9" i="82"/>
  <c r="P41"/>
  <c r="P9"/>
  <c r="O11" i="83"/>
  <c r="H9" i="85"/>
  <c r="O17" i="88"/>
  <c r="M17" i="84"/>
  <c r="M23" i="83"/>
  <c r="M17" i="79"/>
  <c r="M37" i="88"/>
  <c r="M5"/>
  <c r="M39" i="74"/>
  <c r="P43" i="83"/>
  <c r="M9"/>
  <c r="M23" i="82"/>
  <c r="M25" i="79"/>
  <c r="M17" i="74"/>
  <c r="P5" i="61"/>
  <c r="M15"/>
  <c r="M31"/>
  <c r="P15"/>
  <c r="O37"/>
  <c r="P43" i="74"/>
  <c r="M23" i="75"/>
  <c r="M21" i="77"/>
  <c r="M43" i="74"/>
  <c r="H31" i="81"/>
  <c r="P33"/>
  <c r="O27" i="83"/>
  <c r="O15"/>
  <c r="P31"/>
  <c r="P37" i="86"/>
  <c r="P5"/>
  <c r="P11"/>
  <c r="P17" i="79"/>
  <c r="M37" i="84"/>
  <c r="P15" i="85"/>
  <c r="M27" i="86"/>
  <c r="P15" i="75"/>
  <c r="P37" i="78"/>
  <c r="M11" i="61"/>
  <c r="P27"/>
  <c r="O35" i="76"/>
  <c r="P23" i="75"/>
  <c r="P13" i="81"/>
  <c r="P15" i="82"/>
  <c r="O43" i="83"/>
  <c r="O31"/>
  <c r="P17"/>
  <c r="P33" i="84"/>
  <c r="P37"/>
  <c r="O27" i="87"/>
  <c r="O11"/>
  <c r="P23" i="88"/>
  <c r="P23" i="79"/>
  <c r="O27"/>
  <c r="M15" i="85"/>
  <c r="M29" i="84"/>
  <c r="O31" i="78"/>
  <c r="M31"/>
  <c r="M25" i="75"/>
  <c r="P9"/>
  <c r="M11" i="74"/>
  <c r="P9" i="83"/>
  <c r="H25" i="79"/>
  <c r="P5"/>
  <c r="M25" i="81"/>
  <c r="M21" i="86"/>
  <c r="P29" i="74"/>
  <c r="M43" i="75"/>
  <c r="M37"/>
  <c r="M41"/>
  <c r="H33"/>
  <c r="P13" i="76"/>
  <c r="P29"/>
  <c r="M29"/>
  <c r="M15" i="74"/>
  <c r="M31" i="76"/>
  <c r="P7" i="75"/>
  <c r="P17" i="74"/>
  <c r="M31" i="79"/>
  <c r="M41"/>
  <c r="H39"/>
  <c r="P23" i="82"/>
  <c r="P33"/>
  <c r="P7" i="83"/>
  <c r="P21"/>
  <c r="H31" i="84"/>
  <c r="H5"/>
  <c r="O15"/>
  <c r="P17"/>
  <c r="P21"/>
  <c r="H29" i="86"/>
  <c r="H13"/>
  <c r="O37"/>
  <c r="O5"/>
  <c r="P21"/>
  <c r="P27"/>
  <c r="H5" i="87"/>
  <c r="O19"/>
  <c r="O33" i="88"/>
  <c r="P27"/>
  <c r="P11"/>
  <c r="P19" i="79"/>
  <c r="M33" i="83"/>
  <c r="M35"/>
  <c r="M39"/>
  <c r="M41"/>
  <c r="M11" i="86"/>
  <c r="M15" i="88"/>
  <c r="P41" i="79"/>
  <c r="M7" i="75"/>
  <c r="M13" i="84"/>
  <c r="M37" i="78"/>
  <c r="M33"/>
  <c r="M21"/>
  <c r="M17"/>
  <c r="M5"/>
  <c r="M35" i="79"/>
  <c r="P5" i="78"/>
  <c r="M23"/>
  <c r="H23"/>
  <c r="M7"/>
  <c r="H7"/>
  <c r="O15"/>
  <c r="M15"/>
  <c r="O15" i="75"/>
  <c r="M21" i="76"/>
  <c r="O9" i="83"/>
  <c r="P41"/>
  <c r="H29" i="84"/>
  <c r="M33" i="82"/>
  <c r="P11" i="74"/>
  <c r="M15" i="75"/>
  <c r="P19" i="76"/>
  <c r="P29" i="75"/>
  <c r="H37" i="80"/>
  <c r="O23" i="82"/>
  <c r="P31"/>
  <c r="P13"/>
  <c r="O5" i="83"/>
  <c r="P15" i="84"/>
  <c r="P25"/>
  <c r="P15" i="87"/>
  <c r="P29"/>
  <c r="O39" i="88"/>
  <c r="M5" i="76"/>
  <c r="M17"/>
  <c r="P15" i="78"/>
  <c r="P33" i="79"/>
  <c r="P13"/>
  <c r="M33"/>
  <c r="M29" i="87"/>
  <c r="M25" i="84"/>
  <c r="M21"/>
  <c r="P21" i="78"/>
  <c r="O21" i="79"/>
  <c r="M21"/>
  <c r="P21"/>
  <c r="M11" i="76"/>
  <c r="M11" i="75"/>
  <c r="O7" i="80"/>
  <c r="O11" i="82"/>
  <c r="P13" i="83"/>
  <c r="O39" i="84"/>
  <c r="P23"/>
  <c r="M13" i="83"/>
  <c r="M23" i="84"/>
  <c r="M17" i="87"/>
  <c r="M5" i="75"/>
  <c r="M13"/>
  <c r="M15" i="76"/>
  <c r="M25"/>
  <c r="M7"/>
  <c r="P13" i="75"/>
  <c r="M39" i="76"/>
  <c r="H27" i="75"/>
  <c r="P5" i="76"/>
  <c r="H7" i="75"/>
  <c r="M39"/>
  <c r="M13" i="79"/>
  <c r="M5"/>
  <c r="P41" i="80"/>
  <c r="P9"/>
  <c r="P13"/>
  <c r="P41" i="81"/>
  <c r="P9"/>
  <c r="H37" i="82"/>
  <c r="P29"/>
  <c r="H25" i="84"/>
  <c r="O33"/>
  <c r="P9"/>
  <c r="P13"/>
  <c r="P23" i="87"/>
  <c r="O37" i="88"/>
  <c r="M21" i="80"/>
  <c r="M5"/>
  <c r="M35"/>
  <c r="M19"/>
  <c r="M39"/>
  <c r="M21" i="82"/>
  <c r="M5"/>
  <c r="M35"/>
  <c r="M19"/>
  <c r="P43"/>
  <c r="M21" i="83"/>
  <c r="H23" i="79"/>
  <c r="M23"/>
  <c r="M41" i="76"/>
  <c r="O7" i="84"/>
  <c r="P5"/>
  <c r="P25" i="87"/>
  <c r="M41" i="82"/>
  <c r="P17" i="76"/>
  <c r="M37"/>
  <c r="M19"/>
  <c r="P15"/>
  <c r="P39" i="80"/>
  <c r="P7"/>
  <c r="H37" i="81"/>
  <c r="O35"/>
  <c r="P21"/>
  <c r="O29" i="83"/>
  <c r="P15"/>
  <c r="P29"/>
  <c r="P39" i="84"/>
  <c r="P7"/>
  <c r="P13" i="87"/>
  <c r="O5" i="88"/>
  <c r="P37"/>
  <c r="P5"/>
  <c r="O9" i="76"/>
  <c r="M19" i="79"/>
  <c r="P25" i="88"/>
  <c r="O15"/>
  <c r="P19"/>
  <c r="M7"/>
  <c r="P7"/>
  <c r="H43"/>
  <c r="G50" s="1"/>
  <c r="O35"/>
  <c r="O19"/>
  <c r="M23"/>
  <c r="P15"/>
  <c r="M39"/>
  <c r="O41"/>
  <c r="O25"/>
  <c r="O9"/>
  <c r="P35"/>
  <c r="M27"/>
  <c r="M11"/>
  <c r="M33"/>
  <c r="M17"/>
  <c r="P41"/>
  <c r="M31"/>
  <c r="P9"/>
  <c r="P27" i="87"/>
  <c r="M41"/>
  <c r="M9"/>
  <c r="M31"/>
  <c r="M15"/>
  <c r="O31"/>
  <c r="O15"/>
  <c r="P31"/>
  <c r="P41"/>
  <c r="P9"/>
  <c r="M35"/>
  <c r="M19"/>
  <c r="M33"/>
  <c r="P11"/>
  <c r="O41"/>
  <c r="O33"/>
  <c r="O17"/>
  <c r="O9"/>
  <c r="P17"/>
  <c r="P35"/>
  <c r="M25"/>
  <c r="M39"/>
  <c r="M23"/>
  <c r="M7"/>
  <c r="P35" i="82"/>
  <c r="M25"/>
  <c r="O33"/>
  <c r="O25"/>
  <c r="P21"/>
  <c r="M29"/>
  <c r="M13"/>
  <c r="M43"/>
  <c r="M27"/>
  <c r="M11"/>
  <c r="P27"/>
  <c r="M17"/>
  <c r="O35"/>
  <c r="O19"/>
  <c r="P25"/>
  <c r="P19"/>
  <c r="M29" i="81"/>
  <c r="O43"/>
  <c r="O11"/>
  <c r="P25"/>
  <c r="P29"/>
  <c r="M21"/>
  <c r="M5"/>
  <c r="M35"/>
  <c r="M19"/>
  <c r="M33"/>
  <c r="M13"/>
  <c r="M43"/>
  <c r="M27"/>
  <c r="M11"/>
  <c r="P27"/>
  <c r="M17"/>
  <c r="O25"/>
  <c r="O17"/>
  <c r="P17"/>
  <c r="M41"/>
  <c r="P19"/>
  <c r="M9"/>
  <c r="O33" i="80"/>
  <c r="P21"/>
  <c r="M29"/>
  <c r="M13"/>
  <c r="M43"/>
  <c r="M27"/>
  <c r="M11"/>
  <c r="P27"/>
  <c r="M17"/>
  <c r="P35"/>
  <c r="M25"/>
  <c r="O43"/>
  <c r="O35"/>
  <c r="O27"/>
  <c r="O19"/>
  <c r="O11"/>
  <c r="P25"/>
  <c r="P29"/>
  <c r="M41"/>
  <c r="P19"/>
  <c r="M9"/>
  <c r="P35" i="76"/>
  <c r="P23"/>
  <c r="M27"/>
  <c r="M23"/>
  <c r="P27"/>
  <c r="M13"/>
  <c r="O31"/>
  <c r="P9"/>
  <c r="G50" i="83"/>
  <c r="G50" i="82"/>
  <c r="G50" i="80"/>
  <c r="G50" i="76"/>
  <c r="G62" s="1"/>
  <c r="H49" i="29" s="1"/>
  <c r="G50" i="74"/>
  <c r="G51" i="85" l="1"/>
  <c r="G51" i="74"/>
  <c r="G50" i="81"/>
  <c r="G59" s="1"/>
  <c r="M46" i="29" s="1"/>
  <c r="G50" i="85"/>
  <c r="G59" s="1"/>
  <c r="Q46" i="29" s="1"/>
  <c r="G51" i="75"/>
  <c r="G50" i="87"/>
  <c r="G59" s="1"/>
  <c r="S46" i="29" s="1"/>
  <c r="G51" i="77"/>
  <c r="G52" i="85"/>
  <c r="G50" i="78"/>
  <c r="G60" s="1"/>
  <c r="J47" i="29" s="1"/>
  <c r="G50" i="61"/>
  <c r="G61" s="1"/>
  <c r="E48" i="29" s="1"/>
  <c r="G52" i="61"/>
  <c r="G49" i="74"/>
  <c r="F40" i="29" s="1"/>
  <c r="G52" i="77"/>
  <c r="G49" i="61"/>
  <c r="E40" i="29" s="1"/>
  <c r="G49" i="77"/>
  <c r="I40" i="29" s="1"/>
  <c r="G49" i="86"/>
  <c r="R40" i="29" s="1"/>
  <c r="G51" i="78"/>
  <c r="G49" i="83"/>
  <c r="O40" i="29" s="1"/>
  <c r="G51" i="86"/>
  <c r="G49" i="85"/>
  <c r="Q40" i="29" s="1"/>
  <c r="G59" i="76"/>
  <c r="H46" i="29" s="1"/>
  <c r="G52" i="74"/>
  <c r="G51" i="61"/>
  <c r="G49" i="76"/>
  <c r="H40" i="29" s="1"/>
  <c r="G52" i="82"/>
  <c r="G51"/>
  <c r="G51" i="79"/>
  <c r="G59" i="77"/>
  <c r="I46" i="29" s="1"/>
  <c r="G51" i="84"/>
  <c r="G49" i="78"/>
  <c r="J40" i="29" s="1"/>
  <c r="G57" i="77"/>
  <c r="I44" i="29" s="1"/>
  <c r="G49" i="88"/>
  <c r="T40" i="29" s="1"/>
  <c r="G52" i="86"/>
  <c r="G50"/>
  <c r="G62" s="1"/>
  <c r="R49" i="29" s="1"/>
  <c r="G50" i="79"/>
  <c r="G60" s="1"/>
  <c r="K47" i="29" s="1"/>
  <c r="G49" i="84"/>
  <c r="P40" i="29" s="1"/>
  <c r="G51" i="83"/>
  <c r="G52" i="79"/>
  <c r="G50" i="75"/>
  <c r="G61" s="1"/>
  <c r="G48" i="29" s="1"/>
  <c r="G51" i="76"/>
  <c r="G52" i="78"/>
  <c r="G52" i="83"/>
  <c r="G52" i="76"/>
  <c r="G49" i="79"/>
  <c r="K40" i="29" s="1"/>
  <c r="G50" i="84"/>
  <c r="G56" s="1"/>
  <c r="P43" i="29" s="1"/>
  <c r="G52" i="75"/>
  <c r="G49"/>
  <c r="G40" i="29" s="1"/>
  <c r="G52" i="84"/>
  <c r="G49" i="81"/>
  <c r="M40" i="29" s="1"/>
  <c r="G52" i="87"/>
  <c r="G51" i="88"/>
  <c r="G49" i="80"/>
  <c r="L40" i="29" s="1"/>
  <c r="G51" i="80"/>
  <c r="G51" i="81"/>
  <c r="G52" i="80"/>
  <c r="G49" i="82"/>
  <c r="N40" i="29" s="1"/>
  <c r="G51" i="87"/>
  <c r="G49"/>
  <c r="S40" i="29" s="1"/>
  <c r="G52" i="88"/>
  <c r="G52" i="81"/>
  <c r="G56" i="78"/>
  <c r="J43" i="29" s="1"/>
  <c r="G60" i="77"/>
  <c r="I47" i="29" s="1"/>
  <c r="G59" i="88"/>
  <c r="T46" i="29" s="1"/>
  <c r="G56" i="88"/>
  <c r="T43" i="29" s="1"/>
  <c r="G57" i="88"/>
  <c r="T44" i="29" s="1"/>
  <c r="G62" i="88"/>
  <c r="T49" i="29" s="1"/>
  <c r="G58" i="88"/>
  <c r="T45" i="29" s="1"/>
  <c r="G60" i="88"/>
  <c r="T47" i="29" s="1"/>
  <c r="G61" i="88"/>
  <c r="T48" i="29" s="1"/>
  <c r="G60" i="87"/>
  <c r="S47" i="29" s="1"/>
  <c r="G59" i="83"/>
  <c r="O46" i="29" s="1"/>
  <c r="G56" i="83"/>
  <c r="O43" i="29" s="1"/>
  <c r="G57" i="83"/>
  <c r="O44" i="29" s="1"/>
  <c r="G62" i="83"/>
  <c r="O49" i="29" s="1"/>
  <c r="G58" i="83"/>
  <c r="O45" i="29" s="1"/>
  <c r="G60" i="83"/>
  <c r="O47" i="29" s="1"/>
  <c r="G61" i="83"/>
  <c r="O48" i="29" s="1"/>
  <c r="G59" i="82"/>
  <c r="N46" i="29" s="1"/>
  <c r="G60" i="82"/>
  <c r="N47" i="29" s="1"/>
  <c r="G62" i="82"/>
  <c r="N49" i="29" s="1"/>
  <c r="G58" i="82"/>
  <c r="N45" i="29" s="1"/>
  <c r="G56" i="82"/>
  <c r="N43" i="29" s="1"/>
  <c r="G61" i="82"/>
  <c r="N48" i="29" s="1"/>
  <c r="G57" i="82"/>
  <c r="N44" i="29" s="1"/>
  <c r="G59" i="80"/>
  <c r="L46" i="29" s="1"/>
  <c r="G60" i="80"/>
  <c r="L47" i="29" s="1"/>
  <c r="G57" i="80"/>
  <c r="L44" i="29" s="1"/>
  <c r="G62" i="80"/>
  <c r="L49" i="29" s="1"/>
  <c r="G58" i="80"/>
  <c r="L45" i="29" s="1"/>
  <c r="G56" i="80"/>
  <c r="L43" i="29" s="1"/>
  <c r="G61" i="80"/>
  <c r="L48" i="29" s="1"/>
  <c r="G62" i="77"/>
  <c r="I49" i="29" s="1"/>
  <c r="G61" i="77"/>
  <c r="I48" i="29" s="1"/>
  <c r="G56" i="77"/>
  <c r="I43" i="29" s="1"/>
  <c r="G61" i="76"/>
  <c r="H48" i="29" s="1"/>
  <c r="G56" i="76"/>
  <c r="H43" i="29" s="1"/>
  <c r="G60" i="76"/>
  <c r="H47" i="29" s="1"/>
  <c r="G58" i="76"/>
  <c r="H45" i="29" s="1"/>
  <c r="G57" i="76"/>
  <c r="H44" i="29" s="1"/>
  <c r="G59" i="74"/>
  <c r="F46" i="29" s="1"/>
  <c r="G56" i="74"/>
  <c r="F43" i="29" s="1"/>
  <c r="G57" i="74"/>
  <c r="F44" i="29" s="1"/>
  <c r="G62" i="74"/>
  <c r="F49" i="29" s="1"/>
  <c r="G58" i="74"/>
  <c r="F45" i="29" s="1"/>
  <c r="G60" i="74"/>
  <c r="F47" i="29" s="1"/>
  <c r="G61" i="74"/>
  <c r="F48" i="29" s="1"/>
  <c r="G59" i="79" l="1"/>
  <c r="K46" i="29" s="1"/>
  <c r="G61" i="81"/>
  <c r="M48" i="29" s="1"/>
  <c r="G57" i="81"/>
  <c r="M44" i="29" s="1"/>
  <c r="G57" i="61"/>
  <c r="E44" i="29" s="1"/>
  <c r="G61" i="87"/>
  <c r="S48" i="29" s="1"/>
  <c r="G60" i="61"/>
  <c r="E47" i="29" s="1"/>
  <c r="G57" i="87"/>
  <c r="S44" i="29" s="1"/>
  <c r="G56" i="87"/>
  <c r="S43" i="29" s="1"/>
  <c r="G58" i="61"/>
  <c r="E45" i="29" s="1"/>
  <c r="G56" i="61"/>
  <c r="E43" i="29" s="1"/>
  <c r="G59" i="86"/>
  <c r="R46" i="29" s="1"/>
  <c r="G62" i="87"/>
  <c r="S49" i="29" s="1"/>
  <c r="G57" i="78"/>
  <c r="J44" i="29" s="1"/>
  <c r="G62" i="78"/>
  <c r="J49" i="29" s="1"/>
  <c r="G59" i="61"/>
  <c r="E46" i="29" s="1"/>
  <c r="G62" i="61"/>
  <c r="E49" i="29" s="1"/>
  <c r="G58" i="87"/>
  <c r="S45" i="29" s="1"/>
  <c r="G60" i="75"/>
  <c r="G47" i="29" s="1"/>
  <c r="G62" i="81"/>
  <c r="M49" i="29" s="1"/>
  <c r="G60" i="81"/>
  <c r="M47" i="29" s="1"/>
  <c r="G56" i="81"/>
  <c r="M43" i="29" s="1"/>
  <c r="G56" i="85"/>
  <c r="Q43" i="29" s="1"/>
  <c r="G61" i="79"/>
  <c r="K48" i="29" s="1"/>
  <c r="G56" i="75"/>
  <c r="G43" i="29" s="1"/>
  <c r="G58" i="81"/>
  <c r="M45" i="29" s="1"/>
  <c r="G62" i="85"/>
  <c r="Q49" i="29" s="1"/>
  <c r="G57" i="75"/>
  <c r="G44" i="29" s="1"/>
  <c r="G60" i="85"/>
  <c r="Q47" i="29" s="1"/>
  <c r="G58" i="85"/>
  <c r="Q45" i="29" s="1"/>
  <c r="G57" i="85"/>
  <c r="Q44" i="29" s="1"/>
  <c r="G61" i="78"/>
  <c r="J48" i="29" s="1"/>
  <c r="G59" i="78"/>
  <c r="J46" i="29" s="1"/>
  <c r="G61" i="85"/>
  <c r="Q48" i="29" s="1"/>
  <c r="G58" i="78"/>
  <c r="J45" i="29" s="1"/>
  <c r="G59" i="75"/>
  <c r="G46" i="29" s="1"/>
  <c r="G58" i="75"/>
  <c r="G45" i="29" s="1"/>
  <c r="G62" i="79"/>
  <c r="K49" i="29" s="1"/>
  <c r="G57" i="79"/>
  <c r="K44" i="29" s="1"/>
  <c r="G56" i="79"/>
  <c r="K43" i="29" s="1"/>
  <c r="G58" i="79"/>
  <c r="K45" i="29" s="1"/>
  <c r="G62" i="75"/>
  <c r="G49" i="29" s="1"/>
  <c r="G62" i="84"/>
  <c r="P49" i="29" s="1"/>
  <c r="G58" i="86"/>
  <c r="R45" i="29" s="1"/>
  <c r="G60" i="86"/>
  <c r="R47" i="29" s="1"/>
  <c r="G56" i="86"/>
  <c r="R43" i="29" s="1"/>
  <c r="G61" i="86"/>
  <c r="R48" i="29" s="1"/>
  <c r="G57" i="86"/>
  <c r="R44" i="29" s="1"/>
  <c r="G58" i="84"/>
  <c r="P45" i="29" s="1"/>
  <c r="G61" i="84"/>
  <c r="P48" i="29" s="1"/>
  <c r="G57" i="84"/>
  <c r="P44" i="29" s="1"/>
  <c r="G59" i="84"/>
  <c r="P46" i="29" s="1"/>
  <c r="G60" i="84"/>
  <c r="P47" i="29" s="1"/>
  <c r="I43" i="37" l="1"/>
  <c r="Q43" s="1"/>
  <c r="I41"/>
  <c r="Q41" s="1"/>
  <c r="I39"/>
  <c r="Q39" s="1"/>
  <c r="I37"/>
  <c r="Q37" s="1"/>
  <c r="I35"/>
  <c r="Q35" s="1"/>
  <c r="I33"/>
  <c r="Q33" s="1"/>
  <c r="I31"/>
  <c r="Q31" s="1"/>
  <c r="I29"/>
  <c r="Q29" s="1"/>
  <c r="I27"/>
  <c r="Q27" s="1"/>
  <c r="I25"/>
  <c r="Q25" s="1"/>
  <c r="I23"/>
  <c r="Q23" s="1"/>
  <c r="I21"/>
  <c r="Q21" s="1"/>
  <c r="I19"/>
  <c r="Q19" s="1"/>
  <c r="I17"/>
  <c r="Q17" s="1"/>
  <c r="I15"/>
  <c r="Q15" s="1"/>
  <c r="I13"/>
  <c r="Q13" s="1"/>
  <c r="I11"/>
  <c r="Q11" s="1"/>
  <c r="I9"/>
  <c r="Q9" s="1"/>
  <c r="Q7"/>
  <c r="I7"/>
  <c r="I5"/>
  <c r="Q5" s="1"/>
  <c r="F5"/>
  <c r="L43"/>
  <c r="L41"/>
  <c r="L39"/>
  <c r="L37"/>
  <c r="L35"/>
  <c r="L33"/>
  <c r="L31"/>
  <c r="L29"/>
  <c r="L27"/>
  <c r="L25"/>
  <c r="L23"/>
  <c r="L21"/>
  <c r="L19"/>
  <c r="L17"/>
  <c r="L15"/>
  <c r="L13"/>
  <c r="L9"/>
  <c r="L7"/>
  <c r="L5"/>
  <c r="F43"/>
  <c r="H43" s="1"/>
  <c r="F41"/>
  <c r="F39"/>
  <c r="F37"/>
  <c r="F35"/>
  <c r="F33"/>
  <c r="F31"/>
  <c r="F29"/>
  <c r="F27"/>
  <c r="F25"/>
  <c r="F23"/>
  <c r="F21"/>
  <c r="F19"/>
  <c r="F17"/>
  <c r="F15"/>
  <c r="F13"/>
  <c r="F11"/>
  <c r="F9"/>
  <c r="F7"/>
  <c r="G48"/>
  <c r="P19" l="1"/>
  <c r="P27"/>
  <c r="P35"/>
  <c r="P43"/>
  <c r="P9"/>
  <c r="P17"/>
  <c r="P25"/>
  <c r="P33"/>
  <c r="P41"/>
  <c r="P13"/>
  <c r="P21"/>
  <c r="P29"/>
  <c r="P37"/>
  <c r="P5"/>
  <c r="P15"/>
  <c r="P23"/>
  <c r="P31"/>
  <c r="P39"/>
  <c r="M43"/>
  <c r="M41"/>
  <c r="H41"/>
  <c r="M39"/>
  <c r="H39"/>
  <c r="M37"/>
  <c r="H37"/>
  <c r="M35"/>
  <c r="H35"/>
  <c r="M33"/>
  <c r="H33"/>
  <c r="M31"/>
  <c r="H31"/>
  <c r="M29"/>
  <c r="H29"/>
  <c r="M27"/>
  <c r="H27"/>
  <c r="M25"/>
  <c r="H25"/>
  <c r="M23"/>
  <c r="M21"/>
  <c r="M19"/>
  <c r="M17"/>
  <c r="M15"/>
  <c r="M13"/>
  <c r="H11"/>
  <c r="M9"/>
  <c r="M7"/>
  <c r="M5"/>
  <c r="L11" l="1"/>
  <c r="M11" s="1"/>
  <c r="G52" s="1"/>
  <c r="C37" i="29" s="1"/>
  <c r="H5" i="37"/>
  <c r="O5"/>
  <c r="H7"/>
  <c r="O7"/>
  <c r="H9"/>
  <c r="O9"/>
  <c r="H13"/>
  <c r="O13"/>
  <c r="H15"/>
  <c r="O15"/>
  <c r="H17"/>
  <c r="O17"/>
  <c r="H19"/>
  <c r="O19"/>
  <c r="H21"/>
  <c r="O21"/>
  <c r="H23"/>
  <c r="O23"/>
  <c r="O25"/>
  <c r="O27"/>
  <c r="O29"/>
  <c r="O31"/>
  <c r="O33"/>
  <c r="O35"/>
  <c r="O37"/>
  <c r="O39"/>
  <c r="O41"/>
  <c r="O43"/>
  <c r="O11" l="1"/>
  <c r="G51" s="1"/>
  <c r="P11"/>
  <c r="G50"/>
  <c r="C38" i="29" l="1"/>
  <c r="D38" s="1"/>
  <c r="E38" s="1"/>
  <c r="E41" s="1"/>
  <c r="G59" i="37"/>
  <c r="D46" i="29" s="1"/>
  <c r="G57" i="37"/>
  <c r="D44" i="29" s="1"/>
  <c r="G56" i="37"/>
  <c r="D43" i="29" s="1"/>
  <c r="G62" i="37"/>
  <c r="D49" i="29" s="1"/>
  <c r="G58" i="37"/>
  <c r="D45" i="29" s="1"/>
  <c r="G60" i="37"/>
  <c r="D47" i="29" s="1"/>
  <c r="G61" i="37"/>
  <c r="D48" i="29" s="1"/>
  <c r="D37"/>
  <c r="E37" s="1"/>
  <c r="F37" s="1"/>
  <c r="G37" s="1"/>
  <c r="H37" s="1"/>
  <c r="I37" s="1"/>
  <c r="J37" s="1"/>
  <c r="K37" s="1"/>
  <c r="L37" s="1"/>
  <c r="M37" s="1"/>
  <c r="N37" s="1"/>
  <c r="O37" s="1"/>
  <c r="P37" s="1"/>
  <c r="Q37" s="1"/>
  <c r="R37" s="1"/>
  <c r="S37" s="1"/>
  <c r="T37" s="1"/>
  <c r="F38" l="1"/>
  <c r="G38" l="1"/>
  <c r="F41"/>
  <c r="H38" l="1"/>
  <c r="G41"/>
  <c r="I38" l="1"/>
  <c r="H41"/>
  <c r="J38" l="1"/>
  <c r="I41"/>
  <c r="K38" l="1"/>
  <c r="J41"/>
  <c r="L38" l="1"/>
  <c r="K41"/>
  <c r="M38" l="1"/>
  <c r="L41"/>
  <c r="N38" l="1"/>
  <c r="M41"/>
  <c r="O38" l="1"/>
  <c r="N41"/>
  <c r="P38" l="1"/>
  <c r="O41"/>
  <c r="Q38" l="1"/>
  <c r="P41"/>
  <c r="R38" l="1"/>
  <c r="Q41"/>
  <c r="S38" l="1"/>
  <c r="R41"/>
  <c r="T38" l="1"/>
  <c r="S41"/>
  <c r="T41" l="1"/>
  <c r="P7" i="37"/>
  <c r="G49" s="1"/>
  <c r="D40" i="29" s="1"/>
  <c r="D41" l="1"/>
</calcChain>
</file>

<file path=xl/sharedStrings.xml><?xml version="1.0" encoding="utf-8"?>
<sst xmlns="http://schemas.openxmlformats.org/spreadsheetml/2006/main" count="800" uniqueCount="83">
  <si>
    <t>Zeichen</t>
  </si>
  <si>
    <t>Wörter</t>
  </si>
  <si>
    <t>Zieltext</t>
  </si>
  <si>
    <t>%</t>
  </si>
  <si>
    <t>Euro</t>
  </si>
  <si>
    <t>Normzeilen</t>
  </si>
  <si>
    <t>Preis pro Normzeile (55) der Übersetzung</t>
  </si>
  <si>
    <t>Dehnungsfaktor (%)</t>
  </si>
  <si>
    <t>Wörter pro</t>
  </si>
  <si>
    <t>Normzeile</t>
  </si>
  <si>
    <t>Kundenabkommen</t>
  </si>
  <si>
    <t>Montageanleitung</t>
  </si>
  <si>
    <t>Partnervertrag</t>
  </si>
  <si>
    <t>Darlehensvertrag</t>
  </si>
  <si>
    <t>Fallstudie</t>
  </si>
  <si>
    <t>Technische Beschreibung</t>
  </si>
  <si>
    <t>Radtourenbeschreibung</t>
  </si>
  <si>
    <t>Verwaltungsakt Bezirksregierung</t>
  </si>
  <si>
    <t>Produktbroschüre</t>
  </si>
  <si>
    <t>Preisliste - Technische Komponenten</t>
  </si>
  <si>
    <t>Firmenbroschüre</t>
  </si>
  <si>
    <t>Wartungsanleitungen</t>
  </si>
  <si>
    <t>Gesellschaftsvertrag</t>
  </si>
  <si>
    <t>White Paper</t>
  </si>
  <si>
    <t>Compliance Richlinien - Interessenkonflikte</t>
  </si>
  <si>
    <t>Compliance Richlinien - Vermögensschutz</t>
  </si>
  <si>
    <t>pro Wort</t>
  </si>
  <si>
    <t>Preis</t>
  </si>
  <si>
    <t xml:space="preserve">Anzahl der </t>
  </si>
  <si>
    <t xml:space="preserve">Preis </t>
  </si>
  <si>
    <t>pro NZ</t>
  </si>
  <si>
    <t xml:space="preserve">Preis der  </t>
  </si>
  <si>
    <t>Übersetzung</t>
  </si>
  <si>
    <t>Dehnungs-</t>
  </si>
  <si>
    <t>faktor (%)</t>
  </si>
  <si>
    <t>Durchschnittliche Anzahl der Wörter pro Zeile (Quelltext):</t>
  </si>
  <si>
    <t>Durchschnittliche Anzahl der Wörter pro Zeile (Zieltext):</t>
  </si>
  <si>
    <t>Durchschnittlicher Dehnungsfaktor:</t>
  </si>
  <si>
    <t xml:space="preserve">Ausgangstext   </t>
  </si>
  <si>
    <t>* Zeilen des Quelltextes</t>
  </si>
  <si>
    <t>Zielsprache:</t>
  </si>
  <si>
    <t>Ausgangssprache:</t>
  </si>
  <si>
    <t>Spalten A-C:</t>
  </si>
  <si>
    <t>Spalte E:</t>
  </si>
  <si>
    <t>Spalte G:</t>
  </si>
  <si>
    <t>Spalte K:</t>
  </si>
  <si>
    <t>Spalte N:</t>
  </si>
  <si>
    <t>Textart (z.B. Vertrag, Montageanleitung, Broschüre usw.) eintragen und dabei den Beispieltext löschen.</t>
  </si>
  <si>
    <t xml:space="preserve">Anzahl der Zeichen der Normzeile </t>
  </si>
  <si>
    <t>2) Von jedem Dokument (Quelltexte und Übersetzungen) die Textlänge in MS-Word ermitteln (Überprüfen/Wörter zählen). Es werden benötigt: die Anzahl der Wörter und die Anzahl der Zeichen mit Leerzeichen.</t>
  </si>
  <si>
    <t>Anzahl der Zeichen mit Leerzeichen des Ausgangstextes</t>
  </si>
  <si>
    <t>Anzahl der Wörter des Ausgangstextes</t>
  </si>
  <si>
    <t>Anzahl der Zeichen mit Leerzeichen des Zieltextes (Übersetzung)</t>
  </si>
  <si>
    <t>Anzahl der Wörter des Zieltextes (Übersetzung)</t>
  </si>
  <si>
    <t>Wörter pro Zeile des QT:</t>
  </si>
  <si>
    <t>Stundenhonorar bei 20 NZ pro Stunde</t>
  </si>
  <si>
    <t>Stundenhonorar bei 25 NZ pro Stunde</t>
  </si>
  <si>
    <t>Stundenhonorar bei 30 NZ pro Stunde</t>
  </si>
  <si>
    <t>Stundenhonorar bei 40 NZ pro Stunde</t>
  </si>
  <si>
    <t>Stundenhonorar bei 35 NZ pro Stunde</t>
  </si>
  <si>
    <t>Stundenhonorar bei 45 NZ pro Stunde</t>
  </si>
  <si>
    <t>Stundenhonorar bei 50 NZ pro Stunde</t>
  </si>
  <si>
    <t>Folgende Tabelle mit den Ergebnissen aktualisiert sich automatisch.</t>
  </si>
  <si>
    <t>Handbuch</t>
  </si>
  <si>
    <t>Website</t>
  </si>
  <si>
    <t>Stundenhonorar bei durschnittlich 20 Zeilen* pro Stunde:</t>
  </si>
  <si>
    <t>Stundenhonorar bei durschnittlich 25 Zeilen pro Stunde:</t>
  </si>
  <si>
    <t>Stundenhonorar bei durschnittlich 30 Zeilen pro Stunde:</t>
  </si>
  <si>
    <t>Stundenhonorar bei durschnittlich 35 Zeilen pro Stunde:</t>
  </si>
  <si>
    <t>Stundenhonorar bei durschnittlich 40 Zeilen pro Stunde:</t>
  </si>
  <si>
    <t>Stundenhonorar bei durschnittlich 45 Zeilen pro Stunde:</t>
  </si>
  <si>
    <t>Stundenhonorar bei durschnittlich 50 Zeilen pro Stunde:</t>
  </si>
  <si>
    <r>
      <rPr>
        <b/>
        <sz val="10"/>
        <color theme="1"/>
        <rFont val="Calibri"/>
        <family val="2"/>
        <scheme val="minor"/>
      </rPr>
      <t>© Dezember 2014, Itallingua - Sprachdienste, D-81479 München.</t>
    </r>
    <r>
      <rPr>
        <sz val="10"/>
        <color theme="1"/>
        <rFont val="Calibri"/>
        <family val="2"/>
        <scheme val="minor"/>
      </rPr>
      <t xml:space="preserve">
Diese Tabelle ist Eigentum von Itallingua Sprachdienste, München. Der Inhalt der Tabelle ist urheberrechtlich geschützt. Alle freiberuflichen Übersetzer dürfen die Tabelle frei aus der Website von ItalLingua herunterladen, verwenden und an Kollegen weitergeben. Die Tabelle darf nicht verändert und insbesondere darf der Schreibschutz nicht entfernt werden.</t>
    </r>
  </si>
  <si>
    <t>1) Ausgangssprache (Zeile 14) und Zielsprache (Zeile 16) eintragen:</t>
  </si>
  <si>
    <t>Preis pro Wort (Quelltext)</t>
  </si>
  <si>
    <t>Ein Wortpreis (Quelltext) von:</t>
  </si>
  <si>
    <t>entspricht einem Zeilenpreis (Übersetzung) von:</t>
  </si>
  <si>
    <t>Preis pro Wort des Quelltextes</t>
  </si>
  <si>
    <t>Preis pro Normzeile (55) des Quelltextes</t>
  </si>
  <si>
    <t>Die Berechnungen basieren auf einer Normzeile von 55 Zeichen. Bei Bedarf kann die voreingestelle Anzahl der Zeichen in der Zelle D2 des Tabellenblattes "Wortpreis 0,05" geändert werden.</t>
  </si>
  <si>
    <t xml:space="preserve">Konvertierung von Wortpreisen eines Quelltextes in Zeilenpreise der entsprechenden Übersetzung   </t>
  </si>
  <si>
    <t>Diese Tabelle dient dazu, aus dem Wortpreis eines Quelltextes den entsprechenden Normzeilenpreis der Übersetzung - unter Berücksichtigung des individuellen Dehnungsfaktors - zu ermitteln.
Um die eigenen Durchschnittswerte festzustellen, werden 20 Dokumente unterschiedlicher Art und Länge aber in der gleichen Ausgangssprache mit den entsprechenden Übersetzungen in der gleichen Zielsprache benötigt.  Alle Dokumente sollten in MS-Word-Format vorhanden sein.</t>
  </si>
  <si>
    <t>3) Nur auf dem Tabellenblatt "Wortpreis 0,05" folgende Angaben eintragen (vorhandene Beispielzahlen löschen):</t>
  </si>
</sst>
</file>

<file path=xl/styles.xml><?xml version="1.0" encoding="utf-8"?>
<styleSheet xmlns="http://schemas.openxmlformats.org/spreadsheetml/2006/main">
  <numFmts count="2">
    <numFmt numFmtId="164" formatCode="0.000"/>
    <numFmt numFmtId="165" formatCode="0.0"/>
  </numFmts>
  <fonts count="21">
    <font>
      <sz val="11"/>
      <color theme="1"/>
      <name val="Calibri"/>
      <family val="2"/>
      <scheme val="minor"/>
    </font>
    <font>
      <b/>
      <sz val="11"/>
      <color theme="1"/>
      <name val="Calibri"/>
      <family val="2"/>
      <scheme val="minor"/>
    </font>
    <font>
      <sz val="11"/>
      <color rgb="FF0000FF"/>
      <name val="Calibri"/>
      <family val="2"/>
      <scheme val="minor"/>
    </font>
    <font>
      <sz val="14"/>
      <color rgb="FF0000FF"/>
      <name val="Calibri"/>
      <family val="2"/>
      <scheme val="minor"/>
    </font>
    <font>
      <b/>
      <sz val="11"/>
      <color rgb="FF0000FF"/>
      <name val="Calibri"/>
      <family val="2"/>
      <scheme val="minor"/>
    </font>
    <font>
      <b/>
      <sz val="10"/>
      <color theme="1"/>
      <name val="Calibri"/>
      <family val="2"/>
      <scheme val="minor"/>
    </font>
    <font>
      <sz val="10"/>
      <color theme="1"/>
      <name val="Calibri"/>
      <family val="2"/>
      <scheme val="minor"/>
    </font>
    <font>
      <sz val="10"/>
      <color theme="0" tint="-0.249977111117893"/>
      <name val="Calibri"/>
      <family val="2"/>
      <scheme val="minor"/>
    </font>
    <font>
      <b/>
      <sz val="12"/>
      <color theme="1"/>
      <name val="Calibri"/>
      <family val="2"/>
      <scheme val="minor"/>
    </font>
    <font>
      <sz val="11"/>
      <name val="Calibri"/>
      <family val="2"/>
      <scheme val="minor"/>
    </font>
    <font>
      <sz val="11"/>
      <color theme="0" tint="-0.249977111117893"/>
      <name val="Calibri"/>
      <family val="2"/>
      <scheme val="minor"/>
    </font>
    <font>
      <sz val="11"/>
      <color theme="0" tint="-0.34998626667073579"/>
      <name val="Calibri"/>
      <family val="2"/>
      <scheme val="minor"/>
    </font>
    <font>
      <b/>
      <sz val="11"/>
      <color theme="0" tint="-0.249977111117893"/>
      <name val="Calibri"/>
      <family val="2"/>
      <scheme val="minor"/>
    </font>
    <font>
      <sz val="10.5"/>
      <color theme="1"/>
      <name val="Calibri"/>
      <family val="2"/>
      <scheme val="minor"/>
    </font>
    <font>
      <sz val="12"/>
      <color theme="1"/>
      <name val="Calibri"/>
      <family val="2"/>
      <scheme val="minor"/>
    </font>
    <font>
      <b/>
      <sz val="12"/>
      <color rgb="FF0000FF"/>
      <name val="Calibri"/>
      <family val="2"/>
      <scheme val="minor"/>
    </font>
    <font>
      <sz val="12"/>
      <color rgb="FF0000FF"/>
      <name val="Calibri"/>
      <family val="2"/>
      <scheme val="minor"/>
    </font>
    <font>
      <sz val="8"/>
      <color rgb="FF0000FF"/>
      <name val="Calibri"/>
      <family val="2"/>
      <scheme val="minor"/>
    </font>
    <font>
      <sz val="10"/>
      <color rgb="FF0000FF"/>
      <name val="Calibri"/>
      <family val="2"/>
      <scheme val="minor"/>
    </font>
    <font>
      <sz val="9"/>
      <color theme="1"/>
      <name val="Calibri"/>
      <family val="2"/>
      <scheme val="minor"/>
    </font>
    <font>
      <sz val="13"/>
      <color rgb="FF0000FF"/>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rgb="FFE5FFFF"/>
        <bgColor indexed="64"/>
      </patternFill>
    </fill>
    <fill>
      <patternFill patternType="solid">
        <fgColor theme="0" tint="-4.9989318521683403E-2"/>
        <bgColor indexed="64"/>
      </patternFill>
    </fill>
    <fill>
      <patternFill patternType="solid">
        <fgColor rgb="FFFFCCFF"/>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s>
  <cellStyleXfs count="1">
    <xf numFmtId="0" fontId="0" fillId="0" borderId="0"/>
  </cellStyleXfs>
  <cellXfs count="207">
    <xf numFmtId="0" fontId="0" fillId="0" borderId="0" xfId="0"/>
    <xf numFmtId="0" fontId="3" fillId="0" borderId="0" xfId="0" applyFont="1" applyProtection="1"/>
    <xf numFmtId="0" fontId="0" fillId="0" borderId="0" xfId="0" applyProtection="1"/>
    <xf numFmtId="0" fontId="0" fillId="4" borderId="0" xfId="0" applyFill="1" applyProtection="1"/>
    <xf numFmtId="0" fontId="2" fillId="4" borderId="0" xfId="0" applyFont="1" applyFill="1" applyProtection="1"/>
    <xf numFmtId="0" fontId="0" fillId="0" borderId="0" xfId="0" applyBorder="1" applyProtection="1"/>
    <xf numFmtId="0" fontId="0" fillId="4" borderId="6" xfId="0" applyFont="1" applyFill="1" applyBorder="1" applyProtection="1"/>
    <xf numFmtId="0" fontId="0" fillId="4" borderId="7" xfId="0" applyFont="1" applyFill="1" applyBorder="1" applyProtection="1"/>
    <xf numFmtId="0" fontId="1" fillId="0" borderId="0" xfId="0" applyFont="1" applyProtection="1"/>
    <xf numFmtId="0" fontId="0" fillId="0" borderId="0" xfId="0" applyFont="1" applyProtection="1"/>
    <xf numFmtId="0" fontId="2" fillId="4" borderId="1" xfId="0" applyFont="1" applyFill="1" applyBorder="1" applyProtection="1"/>
    <xf numFmtId="0" fontId="2" fillId="4" borderId="2" xfId="0" applyFont="1" applyFill="1" applyBorder="1" applyProtection="1"/>
    <xf numFmtId="0" fontId="0" fillId="4" borderId="3" xfId="0" applyFill="1" applyBorder="1" applyProtection="1"/>
    <xf numFmtId="0" fontId="0" fillId="4" borderId="5" xfId="0" applyFont="1" applyFill="1" applyBorder="1" applyProtection="1"/>
    <xf numFmtId="0" fontId="0" fillId="4" borderId="8" xfId="0" applyFont="1" applyFill="1" applyBorder="1" applyProtection="1"/>
    <xf numFmtId="2" fontId="3" fillId="3" borderId="0" xfId="0" applyNumberFormat="1" applyFont="1" applyFill="1" applyProtection="1"/>
    <xf numFmtId="0" fontId="0" fillId="3" borderId="0" xfId="0" applyFill="1" applyProtection="1"/>
    <xf numFmtId="0" fontId="8" fillId="3" borderId="0" xfId="0" applyFont="1" applyFill="1" applyAlignment="1" applyProtection="1">
      <alignment horizontal="right"/>
    </xf>
    <xf numFmtId="0" fontId="0" fillId="3" borderId="0" xfId="0" applyFont="1" applyFill="1" applyProtection="1"/>
    <xf numFmtId="0" fontId="0" fillId="2" borderId="0" xfId="0" applyFill="1" applyProtection="1"/>
    <xf numFmtId="0" fontId="8" fillId="2" borderId="0" xfId="0" applyFont="1" applyFill="1" applyAlignment="1" applyProtection="1">
      <alignment horizontal="center"/>
    </xf>
    <xf numFmtId="0" fontId="5" fillId="2" borderId="0" xfId="0" applyFont="1" applyFill="1" applyAlignment="1" applyProtection="1">
      <alignment horizontal="center"/>
    </xf>
    <xf numFmtId="0" fontId="0" fillId="3" borderId="9" xfId="0" applyFill="1" applyBorder="1" applyProtection="1"/>
    <xf numFmtId="0" fontId="6" fillId="3" borderId="2" xfId="0" applyFont="1" applyFill="1" applyBorder="1" applyAlignment="1" applyProtection="1">
      <alignment horizontal="right"/>
    </xf>
    <xf numFmtId="0" fontId="6" fillId="3" borderId="9" xfId="0" applyFont="1" applyFill="1" applyBorder="1" applyAlignment="1" applyProtection="1">
      <alignment horizontal="center"/>
    </xf>
    <xf numFmtId="0" fontId="6" fillId="4" borderId="9" xfId="0" applyFont="1" applyFill="1" applyBorder="1" applyAlignment="1" applyProtection="1">
      <alignment horizontal="right"/>
    </xf>
    <xf numFmtId="0" fontId="5" fillId="2" borderId="2" xfId="0" applyFont="1" applyFill="1" applyBorder="1" applyProtection="1"/>
    <xf numFmtId="0" fontId="0" fillId="2" borderId="9" xfId="0" applyFill="1" applyBorder="1" applyProtection="1"/>
    <xf numFmtId="0" fontId="6" fillId="2" borderId="2" xfId="0" applyFont="1" applyFill="1" applyBorder="1" applyAlignment="1" applyProtection="1">
      <alignment horizontal="center"/>
    </xf>
    <xf numFmtId="0" fontId="5" fillId="2" borderId="9" xfId="0" applyFont="1" applyFill="1" applyBorder="1" applyProtection="1"/>
    <xf numFmtId="0" fontId="6" fillId="2" borderId="9" xfId="0" applyFont="1" applyFill="1" applyBorder="1" applyAlignment="1" applyProtection="1">
      <alignment horizontal="center"/>
    </xf>
    <xf numFmtId="0" fontId="6" fillId="2" borderId="9" xfId="0" applyFont="1" applyFill="1" applyBorder="1" applyAlignment="1" applyProtection="1">
      <alignment horizontal="right"/>
    </xf>
    <xf numFmtId="0" fontId="6" fillId="3" borderId="6" xfId="0" applyFont="1" applyFill="1" applyBorder="1" applyAlignment="1" applyProtection="1">
      <alignment horizontal="right"/>
    </xf>
    <xf numFmtId="0" fontId="6" fillId="3" borderId="11" xfId="0" applyFont="1" applyFill="1" applyBorder="1" applyAlignment="1" applyProtection="1">
      <alignment horizontal="right"/>
    </xf>
    <xf numFmtId="0" fontId="6" fillId="3" borderId="7" xfId="0" applyFont="1" applyFill="1" applyBorder="1" applyAlignment="1" applyProtection="1">
      <alignment horizontal="right"/>
    </xf>
    <xf numFmtId="0" fontId="6" fillId="3" borderId="11" xfId="0" applyFont="1" applyFill="1" applyBorder="1" applyAlignment="1" applyProtection="1">
      <alignment horizontal="center"/>
    </xf>
    <xf numFmtId="0" fontId="6" fillId="4" borderId="11" xfId="0" applyFont="1" applyFill="1" applyBorder="1" applyAlignment="1" applyProtection="1">
      <alignment horizontal="right"/>
    </xf>
    <xf numFmtId="0" fontId="6" fillId="2" borderId="7" xfId="0" applyFont="1" applyFill="1" applyBorder="1" applyAlignment="1" applyProtection="1">
      <alignment horizontal="right"/>
    </xf>
    <xf numFmtId="0" fontId="6" fillId="2" borderId="11" xfId="0" applyFont="1" applyFill="1" applyBorder="1" applyAlignment="1" applyProtection="1">
      <alignment horizontal="right"/>
    </xf>
    <xf numFmtId="0" fontId="6" fillId="2" borderId="7" xfId="0" applyFont="1" applyFill="1" applyBorder="1" applyAlignment="1" applyProtection="1">
      <alignment horizontal="center"/>
    </xf>
    <xf numFmtId="0" fontId="6" fillId="2" borderId="11" xfId="0" applyFont="1" applyFill="1" applyBorder="1" applyAlignment="1" applyProtection="1">
      <alignment horizontal="center"/>
    </xf>
    <xf numFmtId="0" fontId="6" fillId="4" borderId="10" xfId="0" applyFont="1" applyFill="1" applyBorder="1" applyAlignment="1" applyProtection="1">
      <alignment horizontal="right"/>
    </xf>
    <xf numFmtId="0" fontId="6" fillId="2" borderId="0" xfId="0" applyFont="1" applyFill="1" applyBorder="1" applyAlignment="1" applyProtection="1">
      <alignment horizontal="right"/>
    </xf>
    <xf numFmtId="0" fontId="6" fillId="2" borderId="10" xfId="0" applyFont="1" applyFill="1" applyBorder="1" applyAlignment="1" applyProtection="1">
      <alignment horizontal="right"/>
    </xf>
    <xf numFmtId="0" fontId="6" fillId="2" borderId="0" xfId="0" applyFont="1" applyFill="1" applyBorder="1" applyAlignment="1" applyProtection="1">
      <alignment horizontal="center"/>
    </xf>
    <xf numFmtId="1" fontId="10" fillId="2" borderId="0" xfId="0" applyNumberFormat="1" applyFont="1" applyFill="1" applyBorder="1" applyAlignment="1" applyProtection="1">
      <alignment horizontal="center"/>
    </xf>
    <xf numFmtId="165" fontId="10" fillId="2" borderId="0" xfId="0" applyNumberFormat="1" applyFont="1" applyFill="1" applyBorder="1" applyAlignment="1" applyProtection="1">
      <alignment horizontal="center"/>
    </xf>
    <xf numFmtId="4" fontId="12" fillId="2" borderId="10" xfId="0" applyNumberFormat="1" applyFont="1" applyFill="1" applyBorder="1" applyProtection="1"/>
    <xf numFmtId="3" fontId="0" fillId="4" borderId="0" xfId="0" applyNumberFormat="1" applyFill="1" applyBorder="1" applyProtection="1"/>
    <xf numFmtId="4" fontId="11" fillId="4" borderId="10" xfId="0" applyNumberFormat="1" applyFont="1" applyFill="1" applyBorder="1" applyProtection="1"/>
    <xf numFmtId="165" fontId="10" fillId="4" borderId="10" xfId="0" applyNumberFormat="1" applyFont="1" applyFill="1" applyBorder="1" applyAlignment="1" applyProtection="1">
      <alignment horizontal="center"/>
    </xf>
    <xf numFmtId="164" fontId="1" fillId="4" borderId="10" xfId="0" applyNumberFormat="1" applyFont="1" applyFill="1" applyBorder="1" applyProtection="1"/>
    <xf numFmtId="4" fontId="10" fillId="4" borderId="10" xfId="0" applyNumberFormat="1" applyFont="1" applyFill="1" applyBorder="1" applyProtection="1"/>
    <xf numFmtId="1" fontId="10" fillId="4" borderId="0" xfId="0" applyNumberFormat="1" applyFont="1" applyFill="1" applyBorder="1" applyAlignment="1" applyProtection="1">
      <alignment horizontal="center"/>
    </xf>
    <xf numFmtId="3" fontId="0" fillId="4" borderId="10" xfId="0" applyNumberFormat="1" applyFill="1" applyBorder="1" applyProtection="1"/>
    <xf numFmtId="165" fontId="10" fillId="4" borderId="0" xfId="0" applyNumberFormat="1" applyFont="1" applyFill="1" applyBorder="1" applyAlignment="1" applyProtection="1">
      <alignment horizontal="center"/>
    </xf>
    <xf numFmtId="4" fontId="12" fillId="4" borderId="10" xfId="0" applyNumberFormat="1" applyFont="1" applyFill="1" applyBorder="1" applyProtection="1"/>
    <xf numFmtId="0" fontId="0" fillId="4" borderId="10" xfId="0" applyFill="1" applyBorder="1" applyProtection="1"/>
    <xf numFmtId="3" fontId="0" fillId="4" borderId="7" xfId="0" applyNumberFormat="1" applyFill="1" applyBorder="1" applyProtection="1"/>
    <xf numFmtId="4" fontId="11" fillId="4" borderId="11" xfId="0" applyNumberFormat="1" applyFont="1" applyFill="1" applyBorder="1" applyProtection="1"/>
    <xf numFmtId="165" fontId="10" fillId="4" borderId="11" xfId="0" applyNumberFormat="1" applyFont="1" applyFill="1" applyBorder="1" applyAlignment="1" applyProtection="1">
      <alignment horizontal="center"/>
    </xf>
    <xf numFmtId="164" fontId="1" fillId="4" borderId="11" xfId="0" applyNumberFormat="1" applyFont="1" applyFill="1" applyBorder="1" applyProtection="1"/>
    <xf numFmtId="4" fontId="10" fillId="4" borderId="11" xfId="0" applyNumberFormat="1" applyFont="1" applyFill="1" applyBorder="1" applyProtection="1"/>
    <xf numFmtId="1" fontId="10" fillId="4" borderId="7" xfId="0" applyNumberFormat="1" applyFont="1" applyFill="1" applyBorder="1" applyAlignment="1" applyProtection="1">
      <alignment horizontal="center"/>
    </xf>
    <xf numFmtId="3" fontId="0" fillId="4" borderId="11" xfId="0" applyNumberFormat="1" applyFill="1" applyBorder="1" applyProtection="1"/>
    <xf numFmtId="165" fontId="10" fillId="4" borderId="7" xfId="0" applyNumberFormat="1" applyFont="1" applyFill="1" applyBorder="1" applyAlignment="1" applyProtection="1">
      <alignment horizontal="center"/>
    </xf>
    <xf numFmtId="4" fontId="12" fillId="4" borderId="11" xfId="0" applyNumberFormat="1" applyFont="1" applyFill="1" applyBorder="1" applyProtection="1"/>
    <xf numFmtId="2" fontId="0" fillId="0" borderId="0" xfId="0" applyNumberFormat="1" applyBorder="1" applyProtection="1"/>
    <xf numFmtId="0" fontId="0" fillId="0" borderId="0" xfId="0" applyFont="1" applyBorder="1" applyProtection="1"/>
    <xf numFmtId="164" fontId="1" fillId="0" borderId="0" xfId="0" applyNumberFormat="1" applyFont="1" applyBorder="1" applyProtection="1"/>
    <xf numFmtId="0" fontId="9" fillId="0" borderId="0" xfId="0" applyFont="1" applyProtection="1"/>
    <xf numFmtId="2" fontId="2" fillId="0" borderId="0" xfId="0" applyNumberFormat="1" applyFont="1" applyProtection="1"/>
    <xf numFmtId="2" fontId="1" fillId="0" borderId="0" xfId="0" applyNumberFormat="1" applyFont="1" applyProtection="1"/>
    <xf numFmtId="164" fontId="4" fillId="0" borderId="0" xfId="0" applyNumberFormat="1" applyFont="1" applyBorder="1" applyProtection="1"/>
    <xf numFmtId="2" fontId="1" fillId="0" borderId="0" xfId="0" applyNumberFormat="1" applyFont="1" applyBorder="1" applyProtection="1"/>
    <xf numFmtId="1" fontId="1" fillId="0" borderId="0" xfId="0" applyNumberFormat="1" applyFont="1" applyBorder="1" applyProtection="1"/>
    <xf numFmtId="0" fontId="6" fillId="4" borderId="0" xfId="0" applyFont="1" applyFill="1" applyBorder="1" applyAlignment="1" applyProtection="1">
      <alignment horizontal="right"/>
    </xf>
    <xf numFmtId="0" fontId="6" fillId="4" borderId="10" xfId="0" applyFont="1" applyFill="1" applyBorder="1" applyAlignment="1" applyProtection="1">
      <alignment horizontal="center"/>
    </xf>
    <xf numFmtId="4" fontId="11" fillId="3" borderId="0" xfId="0" applyNumberFormat="1" applyFont="1" applyFill="1" applyBorder="1" applyProtection="1"/>
    <xf numFmtId="165" fontId="10" fillId="3" borderId="5" xfId="0" applyNumberFormat="1" applyFont="1" applyFill="1" applyBorder="1" applyAlignment="1" applyProtection="1">
      <alignment horizontal="center"/>
    </xf>
    <xf numFmtId="3" fontId="0" fillId="0" borderId="14" xfId="0" applyNumberFormat="1" applyFill="1" applyBorder="1" applyProtection="1"/>
    <xf numFmtId="3" fontId="0" fillId="0" borderId="14" xfId="0" applyNumberFormat="1" applyFill="1" applyBorder="1" applyProtection="1">
      <protection locked="0"/>
    </xf>
    <xf numFmtId="0" fontId="13" fillId="4" borderId="4" xfId="0" applyFont="1" applyFill="1" applyBorder="1" applyProtection="1"/>
    <xf numFmtId="0" fontId="13" fillId="4" borderId="0" xfId="0" applyFont="1" applyFill="1" applyBorder="1" applyProtection="1"/>
    <xf numFmtId="164" fontId="1" fillId="0" borderId="4" xfId="0" applyNumberFormat="1" applyFont="1" applyBorder="1" applyProtection="1"/>
    <xf numFmtId="4" fontId="10" fillId="2" borderId="5" xfId="0" applyNumberFormat="1" applyFont="1" applyFill="1" applyBorder="1" applyProtection="1"/>
    <xf numFmtId="0" fontId="14" fillId="0" borderId="0" xfId="0" applyFont="1" applyBorder="1" applyProtection="1"/>
    <xf numFmtId="2" fontId="14" fillId="0" borderId="10" xfId="0" applyNumberFormat="1" applyFont="1" applyBorder="1" applyProtection="1"/>
    <xf numFmtId="0" fontId="14" fillId="0" borderId="10" xfId="0" applyFont="1" applyBorder="1" applyProtection="1"/>
    <xf numFmtId="0" fontId="14" fillId="0" borderId="0" xfId="0" applyFont="1" applyFill="1" applyBorder="1" applyProtection="1"/>
    <xf numFmtId="0" fontId="14" fillId="5" borderId="0" xfId="0" applyFont="1" applyFill="1" applyBorder="1" applyProtection="1"/>
    <xf numFmtId="2" fontId="14" fillId="5" borderId="10" xfId="0" applyNumberFormat="1" applyFont="1" applyFill="1" applyBorder="1" applyProtection="1"/>
    <xf numFmtId="0" fontId="8" fillId="5" borderId="0" xfId="0" applyFont="1" applyFill="1" applyBorder="1" applyProtection="1"/>
    <xf numFmtId="2" fontId="14" fillId="5" borderId="0" xfId="0" applyNumberFormat="1" applyFont="1" applyFill="1" applyBorder="1" applyProtection="1"/>
    <xf numFmtId="0" fontId="14" fillId="5" borderId="10" xfId="0" applyFont="1" applyFill="1" applyBorder="1" applyProtection="1"/>
    <xf numFmtId="0" fontId="1" fillId="0" borderId="0" xfId="0" applyFont="1" applyBorder="1" applyProtection="1"/>
    <xf numFmtId="0" fontId="16" fillId="5" borderId="0" xfId="0" applyFont="1" applyFill="1" applyBorder="1" applyProtection="1"/>
    <xf numFmtId="0" fontId="14" fillId="5" borderId="0" xfId="0" applyFont="1" applyFill="1" applyBorder="1" applyAlignment="1" applyProtection="1">
      <alignment horizontal="center"/>
    </xf>
    <xf numFmtId="0" fontId="14" fillId="0" borderId="0" xfId="0" applyFont="1" applyBorder="1" applyAlignment="1" applyProtection="1">
      <alignment horizontal="center"/>
    </xf>
    <xf numFmtId="2" fontId="8" fillId="5" borderId="0" xfId="0" applyNumberFormat="1" applyFont="1" applyFill="1" applyBorder="1" applyProtection="1"/>
    <xf numFmtId="2" fontId="15" fillId="0" borderId="0" xfId="0" applyNumberFormat="1" applyFont="1" applyFill="1" applyBorder="1" applyProtection="1"/>
    <xf numFmtId="0" fontId="16" fillId="0" borderId="0" xfId="0" applyFont="1" applyFill="1" applyBorder="1" applyProtection="1"/>
    <xf numFmtId="2" fontId="14" fillId="0" borderId="10" xfId="0" applyNumberFormat="1" applyFont="1" applyFill="1" applyBorder="1" applyProtection="1"/>
    <xf numFmtId="0" fontId="0" fillId="0" borderId="10" xfId="0" applyBorder="1" applyProtection="1"/>
    <xf numFmtId="2" fontId="15" fillId="5" borderId="15" xfId="0" applyNumberFormat="1" applyFont="1" applyFill="1" applyBorder="1" applyProtection="1"/>
    <xf numFmtId="164" fontId="15" fillId="0" borderId="16" xfId="0" applyNumberFormat="1" applyFont="1" applyFill="1" applyBorder="1" applyProtection="1"/>
    <xf numFmtId="0" fontId="8" fillId="0" borderId="0" xfId="0" applyFont="1" applyFill="1" applyBorder="1" applyProtection="1"/>
    <xf numFmtId="0" fontId="14" fillId="0" borderId="0" xfId="0" applyFont="1" applyFill="1" applyBorder="1" applyAlignment="1" applyProtection="1">
      <alignment horizontal="center"/>
    </xf>
    <xf numFmtId="2" fontId="14" fillId="5" borderId="11" xfId="0" applyNumberFormat="1" applyFont="1" applyFill="1" applyBorder="1" applyProtection="1"/>
    <xf numFmtId="0" fontId="3" fillId="4" borderId="14" xfId="0" applyFont="1" applyFill="1" applyBorder="1" applyAlignment="1" applyProtection="1">
      <alignment horizontal="center"/>
      <protection locked="0"/>
    </xf>
    <xf numFmtId="2" fontId="3" fillId="0" borderId="14" xfId="0" applyNumberFormat="1" applyFont="1" applyBorder="1" applyAlignment="1" applyProtection="1">
      <alignment horizontal="center"/>
    </xf>
    <xf numFmtId="0" fontId="20" fillId="4" borderId="0" xfId="0" applyFont="1" applyFill="1" applyProtection="1"/>
    <xf numFmtId="0" fontId="3" fillId="4" borderId="14" xfId="0" applyFont="1" applyFill="1" applyBorder="1" applyAlignment="1" applyProtection="1">
      <alignment horizontal="center"/>
    </xf>
    <xf numFmtId="0" fontId="5" fillId="3" borderId="2" xfId="0" applyFont="1" applyFill="1" applyBorder="1" applyAlignment="1" applyProtection="1">
      <alignment horizontal="right"/>
    </xf>
    <xf numFmtId="0" fontId="0" fillId="0" borderId="0" xfId="0" applyFill="1" applyProtection="1"/>
    <xf numFmtId="0" fontId="19" fillId="0" borderId="0" xfId="0" applyFont="1" applyProtection="1"/>
    <xf numFmtId="0" fontId="0" fillId="3" borderId="0" xfId="0" applyFill="1" applyBorder="1" applyProtection="1"/>
    <xf numFmtId="0" fontId="0" fillId="0" borderId="0" xfId="0" applyFill="1" applyBorder="1" applyProtection="1"/>
    <xf numFmtId="0" fontId="17" fillId="0" borderId="0" xfId="0" applyFont="1" applyFill="1" applyBorder="1" applyProtection="1"/>
    <xf numFmtId="0" fontId="6" fillId="3" borderId="0" xfId="0" applyFont="1" applyFill="1" applyProtection="1"/>
    <xf numFmtId="0" fontId="6" fillId="0" borderId="0" xfId="0" applyFont="1" applyFill="1" applyBorder="1" applyProtection="1"/>
    <xf numFmtId="0" fontId="6" fillId="3" borderId="0" xfId="0" applyFont="1" applyFill="1" applyBorder="1" applyProtection="1"/>
    <xf numFmtId="0" fontId="18" fillId="0" borderId="0" xfId="0" applyFont="1" applyFill="1" applyBorder="1" applyProtection="1"/>
    <xf numFmtId="0" fontId="6" fillId="0" borderId="0" xfId="0" applyFont="1" applyProtection="1"/>
    <xf numFmtId="0" fontId="5" fillId="0" borderId="0" xfId="0" applyFont="1" applyBorder="1" applyProtection="1"/>
    <xf numFmtId="0" fontId="0" fillId="0" borderId="12" xfId="0" applyBorder="1" applyProtection="1"/>
    <xf numFmtId="0" fontId="5" fillId="0" borderId="20" xfId="0" applyFont="1" applyBorder="1" applyProtection="1"/>
    <xf numFmtId="0" fontId="0" fillId="0" borderId="21" xfId="0" applyBorder="1" applyProtection="1"/>
    <xf numFmtId="2" fontId="0" fillId="0" borderId="21" xfId="0" applyNumberFormat="1" applyBorder="1" applyProtection="1"/>
    <xf numFmtId="2" fontId="7" fillId="2" borderId="21" xfId="0" applyNumberFormat="1" applyFont="1" applyFill="1" applyBorder="1" applyProtection="1"/>
    <xf numFmtId="2" fontId="7" fillId="0" borderId="21" xfId="0" applyNumberFormat="1" applyFont="1" applyBorder="1" applyProtection="1"/>
    <xf numFmtId="2" fontId="7" fillId="2" borderId="22" xfId="0" applyNumberFormat="1" applyFont="1" applyFill="1" applyBorder="1" applyProtection="1"/>
    <xf numFmtId="0" fontId="5" fillId="0" borderId="23" xfId="0" applyFont="1" applyBorder="1" applyProtection="1"/>
    <xf numFmtId="0" fontId="0" fillId="0" borderId="13" xfId="0" applyBorder="1" applyProtection="1"/>
    <xf numFmtId="2" fontId="1" fillId="0" borderId="13" xfId="0" applyNumberFormat="1" applyFont="1" applyBorder="1" applyProtection="1"/>
    <xf numFmtId="2" fontId="7" fillId="2" borderId="13" xfId="0" applyNumberFormat="1" applyFont="1" applyFill="1" applyBorder="1" applyProtection="1"/>
    <xf numFmtId="2" fontId="7" fillId="0" borderId="13" xfId="0" applyNumberFormat="1" applyFont="1" applyBorder="1" applyProtection="1"/>
    <xf numFmtId="2" fontId="7" fillId="2" borderId="24" xfId="0" applyNumberFormat="1" applyFont="1" applyFill="1" applyBorder="1" applyProtection="1"/>
    <xf numFmtId="0" fontId="5" fillId="2" borderId="13" xfId="0" applyFont="1" applyFill="1" applyBorder="1" applyProtection="1"/>
    <xf numFmtId="2" fontId="5" fillId="2" borderId="13" xfId="0" applyNumberFormat="1" applyFont="1" applyFill="1" applyBorder="1" applyProtection="1"/>
    <xf numFmtId="2" fontId="5" fillId="0" borderId="13" xfId="0" applyNumberFormat="1" applyFont="1" applyBorder="1" applyProtection="1"/>
    <xf numFmtId="2" fontId="5" fillId="2" borderId="24" xfId="0" applyNumberFormat="1" applyFont="1" applyFill="1" applyBorder="1" applyProtection="1"/>
    <xf numFmtId="0" fontId="6" fillId="2" borderId="13" xfId="0" applyFont="1" applyFill="1" applyBorder="1" applyProtection="1"/>
    <xf numFmtId="0" fontId="6" fillId="0" borderId="13" xfId="0" applyFont="1" applyBorder="1" applyProtection="1"/>
    <xf numFmtId="0" fontId="6" fillId="2" borderId="24" xfId="0" applyFont="1" applyFill="1" applyBorder="1" applyProtection="1"/>
    <xf numFmtId="2" fontId="6" fillId="2" borderId="13" xfId="0" applyNumberFormat="1" applyFont="1" applyFill="1" applyBorder="1" applyProtection="1"/>
    <xf numFmtId="2" fontId="6" fillId="0" borderId="13" xfId="0" applyNumberFormat="1" applyFont="1" applyBorder="1" applyProtection="1"/>
    <xf numFmtId="2" fontId="6" fillId="2" borderId="24" xfId="0" applyNumberFormat="1" applyFont="1" applyFill="1" applyBorder="1" applyProtection="1"/>
    <xf numFmtId="2" fontId="6" fillId="2" borderId="25" xfId="0" applyNumberFormat="1" applyFont="1" applyFill="1" applyBorder="1" applyProtection="1"/>
    <xf numFmtId="2" fontId="6" fillId="0" borderId="25" xfId="0" applyNumberFormat="1" applyFont="1" applyBorder="1" applyProtection="1"/>
    <xf numFmtId="2" fontId="6" fillId="2" borderId="26" xfId="0" applyNumberFormat="1" applyFont="1" applyFill="1" applyBorder="1" applyProtection="1"/>
    <xf numFmtId="0" fontId="0" fillId="3" borderId="0" xfId="0" applyFill="1" applyAlignment="1" applyProtection="1">
      <alignment horizontal="center"/>
    </xf>
    <xf numFmtId="0" fontId="6" fillId="3" borderId="2" xfId="0" applyFont="1" applyFill="1" applyBorder="1" applyAlignment="1" applyProtection="1">
      <alignment horizontal="center"/>
    </xf>
    <xf numFmtId="0" fontId="6" fillId="3" borderId="7" xfId="0" applyFont="1" applyFill="1" applyBorder="1" applyAlignment="1" applyProtection="1">
      <alignment horizontal="center"/>
    </xf>
    <xf numFmtId="0" fontId="6" fillId="4" borderId="0" xfId="0" applyFont="1" applyFill="1" applyBorder="1" applyAlignment="1" applyProtection="1">
      <alignment horizontal="center"/>
    </xf>
    <xf numFmtId="164" fontId="2" fillId="4" borderId="7" xfId="0" applyNumberFormat="1" applyFont="1" applyFill="1" applyBorder="1" applyAlignment="1" applyProtection="1">
      <alignment horizontal="center"/>
    </xf>
    <xf numFmtId="164" fontId="1" fillId="0" borderId="0" xfId="0" applyNumberFormat="1" applyFont="1" applyBorder="1" applyAlignment="1" applyProtection="1">
      <alignment horizontal="center"/>
    </xf>
    <xf numFmtId="0" fontId="0" fillId="0" borderId="0" xfId="0" applyAlignment="1" applyProtection="1">
      <alignment horizontal="center"/>
    </xf>
    <xf numFmtId="164" fontId="4" fillId="0" borderId="0" xfId="0" applyNumberFormat="1" applyFont="1" applyBorder="1" applyAlignment="1" applyProtection="1">
      <alignment horizontal="center"/>
    </xf>
    <xf numFmtId="0" fontId="0" fillId="0" borderId="0" xfId="0" applyFill="1" applyAlignment="1" applyProtection="1">
      <alignment horizontal="center"/>
    </xf>
    <xf numFmtId="0" fontId="7" fillId="2" borderId="10" xfId="0" applyFont="1" applyFill="1" applyBorder="1" applyAlignment="1" applyProtection="1">
      <alignment horizontal="center"/>
    </xf>
    <xf numFmtId="164" fontId="10" fillId="2" borderId="10" xfId="0" applyNumberFormat="1" applyFont="1" applyFill="1" applyBorder="1" applyAlignment="1" applyProtection="1">
      <alignment horizontal="center"/>
    </xf>
    <xf numFmtId="164" fontId="10" fillId="4" borderId="10" xfId="0" applyNumberFormat="1" applyFont="1" applyFill="1" applyBorder="1" applyAlignment="1" applyProtection="1">
      <alignment horizontal="center"/>
    </xf>
    <xf numFmtId="164" fontId="10" fillId="4" borderId="11" xfId="0" applyNumberFormat="1" applyFont="1" applyFill="1" applyBorder="1" applyAlignment="1" applyProtection="1">
      <alignment horizontal="center"/>
    </xf>
    <xf numFmtId="2" fontId="2" fillId="3" borderId="0" xfId="0" applyNumberFormat="1" applyFont="1" applyFill="1" applyBorder="1" applyAlignment="1" applyProtection="1">
      <alignment horizontal="center"/>
    </xf>
    <xf numFmtId="2" fontId="2" fillId="4" borderId="0" xfId="0" applyNumberFormat="1" applyFont="1" applyFill="1" applyBorder="1" applyAlignment="1" applyProtection="1">
      <alignment horizontal="center"/>
    </xf>
    <xf numFmtId="164" fontId="5" fillId="2" borderId="13" xfId="0" applyNumberFormat="1" applyFont="1" applyFill="1" applyBorder="1" applyProtection="1"/>
    <xf numFmtId="164" fontId="5" fillId="0" borderId="13" xfId="0" applyNumberFormat="1" applyFont="1" applyBorder="1" applyProtection="1"/>
    <xf numFmtId="164" fontId="5" fillId="2" borderId="24" xfId="0" applyNumberFormat="1" applyFont="1" applyFill="1" applyBorder="1" applyProtection="1"/>
    <xf numFmtId="0" fontId="19" fillId="0" borderId="27" xfId="0" applyFont="1" applyBorder="1" applyAlignment="1" applyProtection="1"/>
    <xf numFmtId="0" fontId="0" fillId="0" borderId="28" xfId="0" applyBorder="1" applyAlignment="1" applyProtection="1"/>
    <xf numFmtId="0" fontId="0" fillId="0" borderId="29" xfId="0" applyBorder="1" applyAlignment="1" applyProtection="1"/>
    <xf numFmtId="0" fontId="1" fillId="0" borderId="0" xfId="0" applyFont="1" applyFill="1" applyBorder="1" applyAlignment="1" applyProtection="1">
      <alignment vertical="top" wrapText="1"/>
    </xf>
    <xf numFmtId="0" fontId="1" fillId="0" borderId="0" xfId="0" applyFont="1" applyAlignment="1" applyProtection="1">
      <alignment vertical="top" wrapText="1"/>
    </xf>
    <xf numFmtId="0" fontId="0" fillId="5" borderId="0" xfId="0" applyFill="1" applyAlignment="1" applyProtection="1">
      <alignment vertical="top" wrapText="1"/>
    </xf>
    <xf numFmtId="0" fontId="0" fillId="5" borderId="0" xfId="0" applyFont="1" applyFill="1" applyAlignment="1" applyProtection="1">
      <alignment vertical="top" wrapText="1"/>
    </xf>
    <xf numFmtId="0" fontId="17" fillId="0" borderId="17" xfId="0" applyFont="1" applyFill="1" applyBorder="1" applyAlignment="1" applyProtection="1">
      <protection locked="0"/>
    </xf>
    <xf numFmtId="0" fontId="0" fillId="0" borderId="18" xfId="0" applyBorder="1" applyAlignment="1" applyProtection="1">
      <protection locked="0"/>
    </xf>
    <xf numFmtId="0" fontId="0" fillId="0" borderId="19" xfId="0" applyBorder="1" applyAlignment="1" applyProtection="1">
      <protection locked="0"/>
    </xf>
    <xf numFmtId="0" fontId="1" fillId="5" borderId="0" xfId="0" applyFont="1" applyFill="1" applyAlignment="1" applyProtection="1"/>
    <xf numFmtId="0" fontId="0" fillId="5" borderId="0" xfId="0" applyFill="1" applyAlignment="1" applyProtection="1"/>
    <xf numFmtId="0" fontId="1" fillId="5" borderId="0" xfId="0" applyFont="1" applyFill="1" applyBorder="1" applyAlignment="1" applyProtection="1">
      <alignment vertical="top" wrapText="1"/>
    </xf>
    <xf numFmtId="0" fontId="1" fillId="5" borderId="0" xfId="0" applyFont="1" applyFill="1" applyAlignment="1" applyProtection="1">
      <alignment vertical="top" wrapText="1"/>
    </xf>
    <xf numFmtId="0" fontId="6" fillId="3" borderId="0" xfId="0" applyFont="1" applyFill="1" applyAlignment="1" applyProtection="1"/>
    <xf numFmtId="0" fontId="0" fillId="3" borderId="0" xfId="0" applyFill="1" applyAlignment="1" applyProtection="1"/>
    <xf numFmtId="0" fontId="18" fillId="0" borderId="0" xfId="0" applyFont="1" applyFill="1" applyBorder="1" applyAlignment="1" applyProtection="1"/>
    <xf numFmtId="0" fontId="0" fillId="0" borderId="0" xfId="0" applyAlignment="1" applyProtection="1"/>
    <xf numFmtId="0" fontId="18" fillId="3" borderId="0" xfId="0" applyFont="1" applyFill="1" applyBorder="1" applyAlignment="1" applyProtection="1"/>
    <xf numFmtId="0" fontId="6" fillId="0" borderId="27" xfId="0" applyFont="1" applyBorder="1" applyAlignment="1" applyProtection="1"/>
    <xf numFmtId="0" fontId="6" fillId="0" borderId="1" xfId="0" applyFont="1" applyBorder="1" applyAlignment="1" applyProtection="1">
      <alignment vertical="top" wrapText="1"/>
    </xf>
    <xf numFmtId="0" fontId="6" fillId="0" borderId="2" xfId="0" applyFont="1" applyBorder="1" applyAlignment="1" applyProtection="1">
      <alignment vertical="top"/>
    </xf>
    <xf numFmtId="0" fontId="6" fillId="0" borderId="3" xfId="0" applyFont="1" applyBorder="1" applyAlignment="1" applyProtection="1">
      <alignment vertical="top"/>
    </xf>
    <xf numFmtId="0" fontId="6" fillId="0" borderId="4" xfId="0" applyFont="1" applyBorder="1" applyAlignment="1" applyProtection="1">
      <alignment vertical="top"/>
    </xf>
    <xf numFmtId="0" fontId="6" fillId="0" borderId="0" xfId="0" applyFont="1" applyBorder="1" applyAlignment="1" applyProtection="1">
      <alignment vertical="top"/>
    </xf>
    <xf numFmtId="0" fontId="6" fillId="0" borderId="5" xfId="0" applyFont="1" applyBorder="1" applyAlignment="1" applyProtection="1">
      <alignment vertical="top"/>
    </xf>
    <xf numFmtId="0" fontId="0" fillId="0" borderId="6" xfId="0" applyBorder="1" applyAlignment="1"/>
    <xf numFmtId="0" fontId="0" fillId="0" borderId="7" xfId="0" applyBorder="1" applyAlignment="1"/>
    <xf numFmtId="0" fontId="0" fillId="0" borderId="8" xfId="0" applyBorder="1" applyAlignment="1"/>
    <xf numFmtId="0" fontId="6" fillId="0" borderId="30" xfId="0" applyFont="1" applyBorder="1" applyAlignment="1" applyProtection="1"/>
    <xf numFmtId="0" fontId="0" fillId="0" borderId="31" xfId="0" applyBorder="1" applyAlignment="1" applyProtection="1"/>
    <xf numFmtId="0" fontId="0" fillId="0" borderId="32" xfId="0" applyBorder="1" applyAlignment="1" applyProtection="1"/>
    <xf numFmtId="0" fontId="13" fillId="0" borderId="17" xfId="0" applyFont="1" applyBorder="1" applyAlignment="1" applyProtection="1">
      <protection locked="0"/>
    </xf>
    <xf numFmtId="0" fontId="13" fillId="0" borderId="18" xfId="0" applyFont="1" applyBorder="1" applyAlignment="1" applyProtection="1">
      <protection locked="0"/>
    </xf>
    <xf numFmtId="0" fontId="13" fillId="0" borderId="19" xfId="0" applyFont="1" applyBorder="1" applyAlignment="1" applyProtection="1">
      <protection locked="0"/>
    </xf>
    <xf numFmtId="0" fontId="13" fillId="0" borderId="17" xfId="0" applyFont="1" applyBorder="1" applyAlignment="1" applyProtection="1"/>
    <xf numFmtId="0" fontId="13" fillId="0" borderId="18" xfId="0" applyFont="1" applyBorder="1" applyAlignment="1" applyProtection="1"/>
    <xf numFmtId="0" fontId="13" fillId="0" borderId="19" xfId="0" applyFont="1" applyBorder="1" applyAlignment="1" applyProtection="1"/>
  </cellXfs>
  <cellStyles count="1">
    <cellStyle name="Standard" xfId="0" builtinId="0"/>
  </cellStyles>
  <dxfs count="0"/>
  <tableStyles count="0" defaultTableStyle="TableStyleMedium9" defaultPivotStyle="PivotStyleLight16"/>
  <colors>
    <mruColors>
      <color rgb="FF0000FF"/>
      <color rgb="FFE5FFFF"/>
      <color rgb="FFE5E1FF"/>
      <color rgb="FFFF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itallingua.eu/"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71466</xdr:colOff>
      <xdr:row>0</xdr:row>
      <xdr:rowOff>23814</xdr:rowOff>
    </xdr:from>
    <xdr:to>
      <xdr:col>19</xdr:col>
      <xdr:colOff>376266</xdr:colOff>
      <xdr:row>3</xdr:row>
      <xdr:rowOff>42864</xdr:rowOff>
    </xdr:to>
    <xdr:pic>
      <xdr:nvPicPr>
        <xdr:cNvPr id="3" name="Grafik 2" descr="logo.gif">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929466" y="23814"/>
          <a:ext cx="1828800" cy="590550"/>
        </a:xfrm>
        <a:prstGeom prst="rect">
          <a:avLst/>
        </a:prstGeom>
      </xdr:spPr>
    </xdr:pic>
    <xdr:clientData/>
  </xdr:twoCellAnchor>
  <xdr:twoCellAnchor editAs="oneCell">
    <xdr:from>
      <xdr:col>15</xdr:col>
      <xdr:colOff>41275</xdr:colOff>
      <xdr:row>64</xdr:row>
      <xdr:rowOff>142875</xdr:rowOff>
    </xdr:from>
    <xdr:to>
      <xdr:col>19</xdr:col>
      <xdr:colOff>346075</xdr:colOff>
      <xdr:row>67</xdr:row>
      <xdr:rowOff>161925</xdr:rowOff>
    </xdr:to>
    <xdr:pic>
      <xdr:nvPicPr>
        <xdr:cNvPr id="6" name="Grafik 5" descr="logo.gif">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6899275" y="11439525"/>
          <a:ext cx="1828800" cy="59055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U64"/>
  <sheetViews>
    <sheetView showGridLines="0" tabSelected="1" zoomScaleNormal="100" zoomScalePageLayoutView="110" workbookViewId="0">
      <selection activeCell="C14" sqref="C14:F14"/>
    </sheetView>
  </sheetViews>
  <sheetFormatPr baseColWidth="10" defaultRowHeight="15"/>
  <cols>
    <col min="1" max="2" width="11.42578125" style="2"/>
    <col min="3" max="3" width="11.42578125" style="2" customWidth="1"/>
    <col min="4" max="20" width="5.7109375" style="2" customWidth="1"/>
    <col min="21" max="16384" width="11.42578125" style="2"/>
  </cols>
  <sheetData>
    <row r="1" spans="1:20">
      <c r="A1" s="8" t="s">
        <v>80</v>
      </c>
    </row>
    <row r="2" spans="1:20">
      <c r="A2" s="8"/>
    </row>
    <row r="3" spans="1:20">
      <c r="A3" s="8"/>
    </row>
    <row r="4" spans="1:20">
      <c r="A4" s="8"/>
    </row>
    <row r="5" spans="1:20">
      <c r="A5" s="174" t="s">
        <v>81</v>
      </c>
      <c r="B5" s="175"/>
      <c r="C5" s="175"/>
      <c r="D5" s="175"/>
      <c r="E5" s="175"/>
      <c r="F5" s="175"/>
      <c r="G5" s="175"/>
      <c r="H5" s="175"/>
      <c r="I5" s="175"/>
      <c r="J5" s="175"/>
      <c r="K5" s="175"/>
      <c r="L5" s="175"/>
      <c r="M5" s="175"/>
      <c r="N5" s="175"/>
      <c r="O5" s="175"/>
      <c r="P5" s="175"/>
      <c r="Q5" s="175"/>
      <c r="R5" s="175"/>
      <c r="S5" s="175"/>
      <c r="T5" s="175"/>
    </row>
    <row r="6" spans="1:20">
      <c r="A6" s="175"/>
      <c r="B6" s="175"/>
      <c r="C6" s="175"/>
      <c r="D6" s="175"/>
      <c r="E6" s="175"/>
      <c r="F6" s="175"/>
      <c r="G6" s="175"/>
      <c r="H6" s="175"/>
      <c r="I6" s="175"/>
      <c r="J6" s="175"/>
      <c r="K6" s="175"/>
      <c r="L6" s="175"/>
      <c r="M6" s="175"/>
      <c r="N6" s="175"/>
      <c r="O6" s="175"/>
      <c r="P6" s="175"/>
      <c r="Q6" s="175"/>
      <c r="R6" s="175"/>
      <c r="S6" s="175"/>
      <c r="T6" s="175"/>
    </row>
    <row r="7" spans="1:20">
      <c r="A7" s="175"/>
      <c r="B7" s="175"/>
      <c r="C7" s="175"/>
      <c r="D7" s="175"/>
      <c r="E7" s="175"/>
      <c r="F7" s="175"/>
      <c r="G7" s="175"/>
      <c r="H7" s="175"/>
      <c r="I7" s="175"/>
      <c r="J7" s="175"/>
      <c r="K7" s="175"/>
      <c r="L7" s="175"/>
      <c r="M7" s="175"/>
      <c r="N7" s="175"/>
      <c r="O7" s="175"/>
      <c r="P7" s="175"/>
      <c r="Q7" s="175"/>
      <c r="R7" s="175"/>
      <c r="S7" s="175"/>
      <c r="T7" s="175"/>
    </row>
    <row r="8" spans="1:20">
      <c r="A8" s="175"/>
      <c r="B8" s="175"/>
      <c r="C8" s="175"/>
      <c r="D8" s="175"/>
      <c r="E8" s="175"/>
      <c r="F8" s="175"/>
      <c r="G8" s="175"/>
      <c r="H8" s="175"/>
      <c r="I8" s="175"/>
      <c r="J8" s="175"/>
      <c r="K8" s="175"/>
      <c r="L8" s="175"/>
      <c r="M8" s="175"/>
      <c r="N8" s="175"/>
      <c r="O8" s="175"/>
      <c r="P8" s="175"/>
      <c r="Q8" s="175"/>
      <c r="R8" s="175"/>
      <c r="S8" s="175"/>
      <c r="T8" s="175"/>
    </row>
    <row r="9" spans="1:20">
      <c r="A9" s="175"/>
      <c r="B9" s="175"/>
      <c r="C9" s="175"/>
      <c r="D9" s="175"/>
      <c r="E9" s="175"/>
      <c r="F9" s="175"/>
      <c r="G9" s="175"/>
      <c r="H9" s="175"/>
      <c r="I9" s="175"/>
      <c r="J9" s="175"/>
      <c r="K9" s="175"/>
      <c r="L9" s="175"/>
      <c r="M9" s="175"/>
      <c r="N9" s="175"/>
      <c r="O9" s="175"/>
      <c r="P9" s="175"/>
      <c r="Q9" s="175"/>
      <c r="R9" s="175"/>
      <c r="S9" s="175"/>
      <c r="T9" s="175"/>
    </row>
    <row r="10" spans="1:20" s="115" customFormat="1" ht="12"/>
    <row r="11" spans="1:20" s="115" customFormat="1" ht="12"/>
    <row r="12" spans="1:20" s="115" customFormat="1">
      <c r="A12" s="179" t="s">
        <v>73</v>
      </c>
      <c r="B12" s="180"/>
      <c r="C12" s="180"/>
      <c r="D12" s="180"/>
      <c r="E12" s="180"/>
      <c r="F12" s="180"/>
      <c r="G12" s="180"/>
      <c r="H12" s="180"/>
      <c r="I12" s="180"/>
      <c r="J12" s="180"/>
      <c r="K12" s="180"/>
      <c r="L12" s="180"/>
      <c r="M12" s="180"/>
      <c r="N12" s="180"/>
      <c r="O12" s="180"/>
      <c r="P12" s="180"/>
      <c r="Q12" s="180"/>
      <c r="R12" s="180"/>
      <c r="S12" s="180"/>
      <c r="T12" s="180"/>
    </row>
    <row r="13" spans="1:20" ht="15.75" thickBot="1"/>
    <row r="14" spans="1:20" ht="15.75" thickBot="1">
      <c r="A14" s="116" t="s">
        <v>41</v>
      </c>
      <c r="B14" s="116"/>
      <c r="C14" s="176"/>
      <c r="D14" s="177"/>
      <c r="E14" s="177"/>
      <c r="F14" s="178"/>
      <c r="G14" s="116"/>
      <c r="H14" s="116"/>
    </row>
    <row r="15" spans="1:20" ht="15.75" thickBot="1"/>
    <row r="16" spans="1:20" ht="15.75" thickBot="1">
      <c r="A16" s="116" t="s">
        <v>40</v>
      </c>
      <c r="B16" s="116"/>
      <c r="C16" s="176"/>
      <c r="D16" s="177"/>
      <c r="E16" s="177"/>
      <c r="F16" s="178"/>
      <c r="G16" s="116"/>
      <c r="H16" s="116"/>
    </row>
    <row r="17" spans="1:20">
      <c r="A17" s="117"/>
      <c r="B17" s="117"/>
      <c r="C17" s="118"/>
      <c r="D17" s="117"/>
      <c r="E17" s="117"/>
      <c r="F17" s="117"/>
      <c r="G17" s="117"/>
      <c r="H17" s="117"/>
    </row>
    <row r="18" spans="1:20">
      <c r="A18" s="117"/>
      <c r="B18" s="117"/>
      <c r="C18" s="118"/>
      <c r="D18" s="117"/>
      <c r="E18" s="117"/>
      <c r="F18" s="117"/>
      <c r="G18" s="117"/>
      <c r="H18" s="117"/>
    </row>
    <row r="19" spans="1:20">
      <c r="A19" s="181" t="s">
        <v>49</v>
      </c>
      <c r="B19" s="182"/>
      <c r="C19" s="182"/>
      <c r="D19" s="182"/>
      <c r="E19" s="182"/>
      <c r="F19" s="182"/>
      <c r="G19" s="182"/>
      <c r="H19" s="182"/>
      <c r="I19" s="182"/>
      <c r="J19" s="182"/>
      <c r="K19" s="182"/>
      <c r="L19" s="182"/>
      <c r="M19" s="182"/>
      <c r="N19" s="182"/>
      <c r="O19" s="182"/>
      <c r="P19" s="182"/>
      <c r="Q19" s="182"/>
      <c r="R19" s="182"/>
      <c r="S19" s="182"/>
      <c r="T19" s="182"/>
    </row>
    <row r="20" spans="1:20">
      <c r="A20" s="182"/>
      <c r="B20" s="182"/>
      <c r="C20" s="182"/>
      <c r="D20" s="182"/>
      <c r="E20" s="182"/>
      <c r="F20" s="182"/>
      <c r="G20" s="182"/>
      <c r="H20" s="182"/>
      <c r="I20" s="182"/>
      <c r="J20" s="182"/>
      <c r="K20" s="182"/>
      <c r="L20" s="182"/>
      <c r="M20" s="182"/>
      <c r="N20" s="182"/>
      <c r="O20" s="182"/>
      <c r="P20" s="182"/>
      <c r="Q20" s="182"/>
      <c r="R20" s="182"/>
      <c r="S20" s="182"/>
      <c r="T20" s="182"/>
    </row>
    <row r="21" spans="1:20">
      <c r="A21" s="117"/>
      <c r="B21" s="117"/>
      <c r="C21" s="118"/>
      <c r="D21" s="117"/>
      <c r="E21" s="117"/>
      <c r="F21" s="117"/>
      <c r="G21" s="117"/>
      <c r="H21" s="117"/>
    </row>
    <row r="22" spans="1:20">
      <c r="A22" s="179" t="s">
        <v>82</v>
      </c>
      <c r="B22" s="179"/>
      <c r="C22" s="179"/>
      <c r="D22" s="179"/>
      <c r="E22" s="179"/>
      <c r="F22" s="179"/>
      <c r="G22" s="179"/>
      <c r="H22" s="179"/>
      <c r="I22" s="179"/>
      <c r="J22" s="179"/>
      <c r="K22" s="179"/>
      <c r="L22" s="179"/>
      <c r="M22" s="179"/>
      <c r="N22" s="179"/>
      <c r="O22" s="179"/>
      <c r="P22" s="179"/>
      <c r="Q22" s="179"/>
      <c r="R22" s="179"/>
      <c r="S22" s="179"/>
      <c r="T22" s="179"/>
    </row>
    <row r="23" spans="1:20">
      <c r="A23" s="117"/>
      <c r="B23" s="117"/>
      <c r="C23" s="118"/>
      <c r="D23" s="117"/>
      <c r="E23" s="117"/>
      <c r="F23" s="117"/>
      <c r="G23" s="117"/>
      <c r="H23" s="117"/>
    </row>
    <row r="24" spans="1:20">
      <c r="A24" s="119" t="s">
        <v>42</v>
      </c>
      <c r="B24" s="119"/>
      <c r="C24" s="183" t="s">
        <v>47</v>
      </c>
      <c r="D24" s="184"/>
      <c r="E24" s="184"/>
      <c r="F24" s="184"/>
      <c r="G24" s="184"/>
      <c r="H24" s="184"/>
      <c r="I24" s="184"/>
      <c r="J24" s="184"/>
      <c r="K24" s="184"/>
      <c r="L24" s="184"/>
      <c r="M24" s="184"/>
      <c r="N24" s="184"/>
      <c r="O24" s="184"/>
      <c r="P24" s="184"/>
      <c r="Q24" s="184"/>
      <c r="R24" s="184"/>
      <c r="S24" s="184"/>
      <c r="T24" s="184"/>
    </row>
    <row r="25" spans="1:20">
      <c r="A25" s="120" t="s">
        <v>43</v>
      </c>
      <c r="B25" s="120"/>
      <c r="C25" s="185" t="s">
        <v>50</v>
      </c>
      <c r="D25" s="186"/>
      <c r="E25" s="186"/>
      <c r="F25" s="186"/>
      <c r="G25" s="186"/>
      <c r="H25" s="186"/>
      <c r="I25" s="186"/>
      <c r="J25" s="186"/>
      <c r="K25" s="186"/>
      <c r="L25" s="186"/>
      <c r="M25" s="186"/>
      <c r="N25" s="186"/>
      <c r="O25" s="186"/>
      <c r="P25" s="186"/>
      <c r="Q25" s="186"/>
      <c r="R25" s="186"/>
      <c r="S25" s="186"/>
      <c r="T25" s="186"/>
    </row>
    <row r="26" spans="1:20">
      <c r="A26" s="121" t="s">
        <v>44</v>
      </c>
      <c r="B26" s="121"/>
      <c r="C26" s="187" t="s">
        <v>51</v>
      </c>
      <c r="D26" s="184"/>
      <c r="E26" s="184"/>
      <c r="F26" s="184"/>
      <c r="G26" s="184"/>
      <c r="H26" s="184"/>
      <c r="I26" s="184"/>
      <c r="J26" s="184"/>
      <c r="K26" s="184"/>
      <c r="L26" s="184"/>
      <c r="M26" s="184"/>
      <c r="N26" s="184"/>
      <c r="O26" s="184"/>
      <c r="P26" s="184"/>
      <c r="Q26" s="184"/>
      <c r="R26" s="184"/>
      <c r="S26" s="184"/>
      <c r="T26" s="184"/>
    </row>
    <row r="27" spans="1:20">
      <c r="A27" s="120" t="s">
        <v>45</v>
      </c>
      <c r="B27" s="120"/>
      <c r="C27" s="185" t="s">
        <v>52</v>
      </c>
      <c r="D27" s="186"/>
      <c r="E27" s="186"/>
      <c r="F27" s="186"/>
      <c r="G27" s="186"/>
      <c r="H27" s="186"/>
      <c r="I27" s="186"/>
      <c r="J27" s="186"/>
      <c r="K27" s="186"/>
      <c r="L27" s="186"/>
      <c r="M27" s="186"/>
      <c r="N27" s="186"/>
      <c r="O27" s="186"/>
      <c r="P27" s="186"/>
      <c r="Q27" s="186"/>
      <c r="R27" s="186"/>
      <c r="S27" s="186"/>
      <c r="T27" s="186"/>
    </row>
    <row r="28" spans="1:20">
      <c r="A28" s="121" t="s">
        <v>46</v>
      </c>
      <c r="B28" s="121"/>
      <c r="C28" s="187" t="s">
        <v>53</v>
      </c>
      <c r="D28" s="184"/>
      <c r="E28" s="184"/>
      <c r="F28" s="184"/>
      <c r="G28" s="184"/>
      <c r="H28" s="184"/>
      <c r="I28" s="184"/>
      <c r="J28" s="184"/>
      <c r="K28" s="184"/>
      <c r="L28" s="184"/>
      <c r="M28" s="184"/>
      <c r="N28" s="184"/>
      <c r="O28" s="184"/>
      <c r="P28" s="184"/>
      <c r="Q28" s="184"/>
      <c r="R28" s="184"/>
      <c r="S28" s="184"/>
      <c r="T28" s="184"/>
    </row>
    <row r="29" spans="1:20">
      <c r="A29" s="120"/>
      <c r="B29" s="120"/>
      <c r="C29" s="122"/>
      <c r="D29" s="120"/>
      <c r="E29" s="120"/>
      <c r="F29" s="120"/>
      <c r="G29" s="120"/>
      <c r="H29" s="120"/>
      <c r="I29" s="123"/>
      <c r="J29" s="123"/>
      <c r="K29" s="123"/>
      <c r="L29" s="123"/>
    </row>
    <row r="30" spans="1:20">
      <c r="A30" s="172" t="s">
        <v>79</v>
      </c>
      <c r="B30" s="173"/>
      <c r="C30" s="173"/>
      <c r="D30" s="173"/>
      <c r="E30" s="173"/>
      <c r="F30" s="173"/>
      <c r="G30" s="173"/>
      <c r="H30" s="173"/>
      <c r="I30" s="173"/>
      <c r="J30" s="173"/>
      <c r="K30" s="173"/>
      <c r="L30" s="173"/>
      <c r="M30" s="173"/>
      <c r="N30" s="173"/>
      <c r="O30" s="173"/>
      <c r="P30" s="173"/>
      <c r="Q30" s="173"/>
      <c r="R30" s="173"/>
      <c r="S30" s="173"/>
      <c r="T30" s="173"/>
    </row>
    <row r="31" spans="1:20">
      <c r="A31" s="173"/>
      <c r="B31" s="173"/>
      <c r="C31" s="173"/>
      <c r="D31" s="173"/>
      <c r="E31" s="173"/>
      <c r="F31" s="173"/>
      <c r="G31" s="173"/>
      <c r="H31" s="173"/>
      <c r="I31" s="173"/>
      <c r="J31" s="173"/>
      <c r="K31" s="173"/>
      <c r="L31" s="173"/>
      <c r="M31" s="173"/>
      <c r="N31" s="173"/>
      <c r="O31" s="173"/>
      <c r="P31" s="173"/>
      <c r="Q31" s="173"/>
      <c r="R31" s="173"/>
      <c r="S31" s="173"/>
      <c r="T31" s="173"/>
    </row>
    <row r="32" spans="1:20">
      <c r="A32" s="120"/>
      <c r="B32" s="120"/>
      <c r="C32" s="122"/>
      <c r="D32" s="120"/>
      <c r="E32" s="120"/>
      <c r="F32" s="120"/>
      <c r="G32" s="120"/>
      <c r="H32" s="120"/>
      <c r="I32" s="123"/>
      <c r="J32" s="123"/>
      <c r="K32" s="123"/>
      <c r="L32" s="123"/>
    </row>
    <row r="33" spans="1:21">
      <c r="A33" s="120"/>
      <c r="B33" s="120"/>
      <c r="C33" s="122"/>
      <c r="D33" s="120"/>
      <c r="E33" s="120"/>
      <c r="F33" s="120"/>
      <c r="G33" s="120"/>
      <c r="H33" s="120"/>
      <c r="I33" s="123"/>
      <c r="J33" s="123"/>
      <c r="K33" s="123"/>
      <c r="L33" s="123"/>
    </row>
    <row r="34" spans="1:21">
      <c r="A34" s="120"/>
      <c r="B34" s="120"/>
      <c r="C34" s="122"/>
      <c r="D34" s="120"/>
      <c r="E34" s="120"/>
      <c r="F34" s="120"/>
      <c r="G34" s="120"/>
      <c r="H34" s="120"/>
      <c r="I34" s="123"/>
      <c r="J34" s="123"/>
      <c r="K34" s="123"/>
      <c r="L34" s="123"/>
    </row>
    <row r="35" spans="1:21">
      <c r="A35" s="8" t="s">
        <v>62</v>
      </c>
      <c r="B35" s="117"/>
      <c r="C35" s="118"/>
      <c r="D35" s="117"/>
      <c r="E35" s="117"/>
      <c r="F35" s="117"/>
    </row>
    <row r="36" spans="1:21" ht="15.75" thickBot="1">
      <c r="A36" s="124"/>
      <c r="B36" s="5"/>
      <c r="C36" s="5"/>
      <c r="D36" s="5"/>
      <c r="E36" s="5"/>
      <c r="F36" s="5"/>
      <c r="G36" s="5"/>
      <c r="H36" s="5"/>
      <c r="I36" s="5"/>
      <c r="J36" s="5"/>
      <c r="K36" s="5"/>
      <c r="L36" s="5"/>
      <c r="M36" s="5"/>
      <c r="N36" s="5"/>
      <c r="O36" s="5"/>
      <c r="P36" s="5"/>
      <c r="Q36" s="5"/>
      <c r="R36" s="5"/>
      <c r="S36" s="5"/>
      <c r="T36" s="5"/>
      <c r="U36" s="125"/>
    </row>
    <row r="37" spans="1:21">
      <c r="A37" s="126" t="s">
        <v>7</v>
      </c>
      <c r="B37" s="127"/>
      <c r="C37" s="128">
        <f>'Wortpreis 0,05'!G52</f>
        <v>12.746890055746025</v>
      </c>
      <c r="D37" s="129">
        <f>C37</f>
        <v>12.746890055746025</v>
      </c>
      <c r="E37" s="130">
        <f t="shared" ref="E37:T37" si="0">D37</f>
        <v>12.746890055746025</v>
      </c>
      <c r="F37" s="129">
        <f t="shared" si="0"/>
        <v>12.746890055746025</v>
      </c>
      <c r="G37" s="130">
        <f t="shared" si="0"/>
        <v>12.746890055746025</v>
      </c>
      <c r="H37" s="129">
        <f t="shared" si="0"/>
        <v>12.746890055746025</v>
      </c>
      <c r="I37" s="130">
        <f t="shared" si="0"/>
        <v>12.746890055746025</v>
      </c>
      <c r="J37" s="129">
        <f t="shared" si="0"/>
        <v>12.746890055746025</v>
      </c>
      <c r="K37" s="130">
        <f t="shared" si="0"/>
        <v>12.746890055746025</v>
      </c>
      <c r="L37" s="129">
        <f t="shared" si="0"/>
        <v>12.746890055746025</v>
      </c>
      <c r="M37" s="130">
        <f t="shared" si="0"/>
        <v>12.746890055746025</v>
      </c>
      <c r="N37" s="129">
        <f t="shared" si="0"/>
        <v>12.746890055746025</v>
      </c>
      <c r="O37" s="130">
        <f t="shared" si="0"/>
        <v>12.746890055746025</v>
      </c>
      <c r="P37" s="129">
        <f t="shared" si="0"/>
        <v>12.746890055746025</v>
      </c>
      <c r="Q37" s="130">
        <f t="shared" si="0"/>
        <v>12.746890055746025</v>
      </c>
      <c r="R37" s="129">
        <f t="shared" si="0"/>
        <v>12.746890055746025</v>
      </c>
      <c r="S37" s="130">
        <f t="shared" si="0"/>
        <v>12.746890055746025</v>
      </c>
      <c r="T37" s="131">
        <f t="shared" si="0"/>
        <v>12.746890055746025</v>
      </c>
    </row>
    <row r="38" spans="1:21">
      <c r="A38" s="132" t="s">
        <v>54</v>
      </c>
      <c r="B38" s="133"/>
      <c r="C38" s="134">
        <f>'Wortpreis 0,05'!G50</f>
        <v>7.1095769696855671</v>
      </c>
      <c r="D38" s="135">
        <f t="shared" ref="D38:T38" si="1">C38</f>
        <v>7.1095769696855671</v>
      </c>
      <c r="E38" s="136">
        <f t="shared" si="1"/>
        <v>7.1095769696855671</v>
      </c>
      <c r="F38" s="135">
        <f t="shared" si="1"/>
        <v>7.1095769696855671</v>
      </c>
      <c r="G38" s="136">
        <f t="shared" si="1"/>
        <v>7.1095769696855671</v>
      </c>
      <c r="H38" s="135">
        <f t="shared" si="1"/>
        <v>7.1095769696855671</v>
      </c>
      <c r="I38" s="136">
        <f t="shared" si="1"/>
        <v>7.1095769696855671</v>
      </c>
      <c r="J38" s="135">
        <f t="shared" si="1"/>
        <v>7.1095769696855671</v>
      </c>
      <c r="K38" s="136">
        <f t="shared" si="1"/>
        <v>7.1095769696855671</v>
      </c>
      <c r="L38" s="135">
        <f t="shared" si="1"/>
        <v>7.1095769696855671</v>
      </c>
      <c r="M38" s="136">
        <f t="shared" si="1"/>
        <v>7.1095769696855671</v>
      </c>
      <c r="N38" s="135">
        <f t="shared" si="1"/>
        <v>7.1095769696855671</v>
      </c>
      <c r="O38" s="136">
        <f t="shared" si="1"/>
        <v>7.1095769696855671</v>
      </c>
      <c r="P38" s="135">
        <f t="shared" si="1"/>
        <v>7.1095769696855671</v>
      </c>
      <c r="Q38" s="136">
        <f t="shared" si="1"/>
        <v>7.1095769696855671</v>
      </c>
      <c r="R38" s="135">
        <f t="shared" si="1"/>
        <v>7.1095769696855671</v>
      </c>
      <c r="S38" s="136">
        <f t="shared" si="1"/>
        <v>7.1095769696855671</v>
      </c>
      <c r="T38" s="137">
        <f t="shared" si="1"/>
        <v>7.1095769696855671</v>
      </c>
    </row>
    <row r="39" spans="1:21">
      <c r="A39" s="169" t="s">
        <v>77</v>
      </c>
      <c r="B39" s="170"/>
      <c r="C39" s="171"/>
      <c r="D39" s="139">
        <f>'Wortpreis 0,05'!G48</f>
        <v>0.05</v>
      </c>
      <c r="E39" s="140">
        <f>'Wortpreis 0,06'!G48</f>
        <v>0.06</v>
      </c>
      <c r="F39" s="139">
        <f>'Wortpreis 0,07'!G48</f>
        <v>7.0000000000000007E-2</v>
      </c>
      <c r="G39" s="140">
        <f>'Wortpreis 0,08'!G48</f>
        <v>0.08</v>
      </c>
      <c r="H39" s="139">
        <f>'Wortpreis 0,09'!G48</f>
        <v>0.09</v>
      </c>
      <c r="I39" s="140">
        <f>'Wortpreis 0,10'!G48</f>
        <v>0.1</v>
      </c>
      <c r="J39" s="139">
        <f>'Wortpreis 0,11'!G48</f>
        <v>0.11</v>
      </c>
      <c r="K39" s="140">
        <f>'Wortpreis 0,12'!G48</f>
        <v>0.12</v>
      </c>
      <c r="L39" s="139">
        <f>'Wortpreis 0,13'!G48</f>
        <v>0.13</v>
      </c>
      <c r="M39" s="140">
        <f>'Wortpreis 0,14'!G48</f>
        <v>0.14000000000000001</v>
      </c>
      <c r="N39" s="139">
        <f>'Wortpreis 0,15'!G48</f>
        <v>0.15</v>
      </c>
      <c r="O39" s="140">
        <f>'Wortpreis 0,16'!G48</f>
        <v>0.16</v>
      </c>
      <c r="P39" s="139">
        <f>'Wortpreis 0,17'!G48</f>
        <v>0.17</v>
      </c>
      <c r="Q39" s="140">
        <f>'Wortpreis 0,18'!G48</f>
        <v>0.18</v>
      </c>
      <c r="R39" s="139">
        <f>'Wortpreis 0,19'!G48</f>
        <v>0.19</v>
      </c>
      <c r="S39" s="140">
        <f>'Wortpreis 0,20'!G48</f>
        <v>0.2</v>
      </c>
      <c r="T39" s="141">
        <f>'Wortpreis 0,21'!G48</f>
        <v>0.21</v>
      </c>
    </row>
    <row r="40" spans="1:21">
      <c r="A40" s="169" t="s">
        <v>6</v>
      </c>
      <c r="B40" s="170"/>
      <c r="C40" s="171"/>
      <c r="D40" s="166">
        <f>'Wortpreis 0,05'!G49</f>
        <v>0.31642627194045986</v>
      </c>
      <c r="E40" s="167">
        <f>'Wortpreis 0,06'!G49</f>
        <v>0.37971152632855182</v>
      </c>
      <c r="F40" s="166">
        <f>'Wortpreis 0,07'!G49</f>
        <v>0.44299678071664383</v>
      </c>
      <c r="G40" s="167">
        <f>'Wortpreis 0,08'!G49</f>
        <v>0.50628203510473568</v>
      </c>
      <c r="H40" s="166">
        <f>'Wortpreis 0,09'!G49</f>
        <v>0.56956728949282787</v>
      </c>
      <c r="I40" s="167">
        <f>'Wortpreis 0,10'!G49</f>
        <v>0.63285254388091972</v>
      </c>
      <c r="J40" s="166">
        <f>'Wortpreis 0,11'!G49</f>
        <v>0.69613779826901179</v>
      </c>
      <c r="K40" s="167">
        <f>'Wortpreis 0,12'!G49</f>
        <v>0.75942305265710364</v>
      </c>
      <c r="L40" s="166">
        <f>'Wortpreis 0,13'!G49</f>
        <v>0.82270830704519571</v>
      </c>
      <c r="M40" s="167">
        <f>'Wortpreis 0,14'!G49</f>
        <v>0.88599356143328767</v>
      </c>
      <c r="N40" s="166">
        <f>'Wortpreis 0,15'!G49</f>
        <v>0.94927881582137952</v>
      </c>
      <c r="O40" s="167">
        <f>'Wortpreis 0,16'!G49</f>
        <v>1.0125640702094714</v>
      </c>
      <c r="P40" s="166">
        <f>'Wortpreis 0,17'!G49</f>
        <v>1.0758493245975633</v>
      </c>
      <c r="Q40" s="167">
        <f>'Wortpreis 0,18'!G49</f>
        <v>1.1391345789856557</v>
      </c>
      <c r="R40" s="166">
        <f>'Wortpreis 0,19'!G49</f>
        <v>1.2024198333737477</v>
      </c>
      <c r="S40" s="167">
        <f>'Wortpreis 0,20'!G49</f>
        <v>1.2657050877618394</v>
      </c>
      <c r="T40" s="168">
        <f>'Wortpreis 0,21'!G49</f>
        <v>1.3289903421499314</v>
      </c>
    </row>
    <row r="41" spans="1:21">
      <c r="A41" s="169" t="s">
        <v>78</v>
      </c>
      <c r="B41" s="170"/>
      <c r="C41" s="171"/>
      <c r="D41" s="138">
        <f t="shared" ref="D41:T41" si="2">D39*D38</f>
        <v>0.35547884848427835</v>
      </c>
      <c r="E41" s="167">
        <f t="shared" si="2"/>
        <v>0.42657461818113401</v>
      </c>
      <c r="F41" s="166">
        <f t="shared" si="2"/>
        <v>0.49767038787798973</v>
      </c>
      <c r="G41" s="167">
        <f t="shared" si="2"/>
        <v>0.56876615757484539</v>
      </c>
      <c r="H41" s="166">
        <f t="shared" si="2"/>
        <v>0.63986192727170099</v>
      </c>
      <c r="I41" s="167">
        <f t="shared" si="2"/>
        <v>0.71095769696855671</v>
      </c>
      <c r="J41" s="166">
        <f t="shared" si="2"/>
        <v>0.78205346666541242</v>
      </c>
      <c r="K41" s="167">
        <f t="shared" si="2"/>
        <v>0.85314923636226803</v>
      </c>
      <c r="L41" s="166">
        <f t="shared" si="2"/>
        <v>0.92424500605912374</v>
      </c>
      <c r="M41" s="167">
        <f t="shared" si="2"/>
        <v>0.99534077575597946</v>
      </c>
      <c r="N41" s="166">
        <f t="shared" si="2"/>
        <v>1.0664365454528351</v>
      </c>
      <c r="O41" s="167">
        <f t="shared" si="2"/>
        <v>1.1375323151496908</v>
      </c>
      <c r="P41" s="166">
        <f t="shared" si="2"/>
        <v>1.2086280848465465</v>
      </c>
      <c r="Q41" s="167">
        <f t="shared" si="2"/>
        <v>1.279723854543402</v>
      </c>
      <c r="R41" s="166">
        <f t="shared" si="2"/>
        <v>1.3508196242402577</v>
      </c>
      <c r="S41" s="167">
        <f t="shared" si="2"/>
        <v>1.4219153939371134</v>
      </c>
      <c r="T41" s="168">
        <f t="shared" si="2"/>
        <v>1.4930111636339691</v>
      </c>
    </row>
    <row r="42" spans="1:21">
      <c r="A42" s="188"/>
      <c r="B42" s="170"/>
      <c r="C42" s="171"/>
      <c r="D42" s="142"/>
      <c r="E42" s="143"/>
      <c r="F42" s="142"/>
      <c r="G42" s="143"/>
      <c r="H42" s="142"/>
      <c r="I42" s="143"/>
      <c r="J42" s="142"/>
      <c r="K42" s="143"/>
      <c r="L42" s="142"/>
      <c r="M42" s="143"/>
      <c r="N42" s="142"/>
      <c r="O42" s="143"/>
      <c r="P42" s="142"/>
      <c r="Q42" s="143"/>
      <c r="R42" s="142"/>
      <c r="S42" s="143"/>
      <c r="T42" s="144"/>
    </row>
    <row r="43" spans="1:21">
      <c r="A43" s="188" t="s">
        <v>55</v>
      </c>
      <c r="B43" s="170"/>
      <c r="C43" s="171"/>
      <c r="D43" s="145">
        <f>'Wortpreis 0,05'!G56</f>
        <v>7.1095769696855671</v>
      </c>
      <c r="E43" s="146">
        <f>'Wortpreis 0,06'!G56</f>
        <v>8.5314923636226805</v>
      </c>
      <c r="F43" s="145">
        <f>'Wortpreis 0,07'!G56</f>
        <v>9.9534077575597948</v>
      </c>
      <c r="G43" s="146">
        <f>'Wortpreis 0,08'!G56</f>
        <v>11.375323151496907</v>
      </c>
      <c r="H43" s="145">
        <f>'Wortpreis 0,09'!G56</f>
        <v>12.79723854543402</v>
      </c>
      <c r="I43" s="146">
        <f>'Wortpreis 0,10'!G56</f>
        <v>14.219153939371134</v>
      </c>
      <c r="J43" s="145">
        <f>'Wortpreis 0,11'!G56</f>
        <v>15.641069333308248</v>
      </c>
      <c r="K43" s="146">
        <f>'Wortpreis 0,12'!G56</f>
        <v>17.062984727245361</v>
      </c>
      <c r="L43" s="145">
        <f>'Wortpreis 0,13'!G56</f>
        <v>18.484900121182473</v>
      </c>
      <c r="M43" s="146">
        <f>'Wortpreis 0,14'!G56</f>
        <v>19.90681551511959</v>
      </c>
      <c r="N43" s="145">
        <f>'Wortpreis 0,15'!G56</f>
        <v>21.328730909056702</v>
      </c>
      <c r="O43" s="146">
        <f>'Wortpreis 0,16'!G56</f>
        <v>22.750646302993815</v>
      </c>
      <c r="P43" s="145">
        <f>'Wortpreis 0,17'!G56</f>
        <v>24.172561696930931</v>
      </c>
      <c r="Q43" s="146">
        <f>'Wortpreis 0,18'!G56</f>
        <v>25.59447709086804</v>
      </c>
      <c r="R43" s="145">
        <f>'Wortpreis 0,19'!G56</f>
        <v>27.016392484805152</v>
      </c>
      <c r="S43" s="146">
        <f>'Wortpreis 0,20'!G56</f>
        <v>28.438307878742268</v>
      </c>
      <c r="T43" s="147">
        <f>'Wortpreis 0,21'!G56</f>
        <v>29.860223272679384</v>
      </c>
    </row>
    <row r="44" spans="1:21">
      <c r="A44" s="188" t="s">
        <v>56</v>
      </c>
      <c r="B44" s="170"/>
      <c r="C44" s="171"/>
      <c r="D44" s="145">
        <f>'Wortpreis 0,05'!G57</f>
        <v>8.8869712121069586</v>
      </c>
      <c r="E44" s="146">
        <f>'Wortpreis 0,06'!G57</f>
        <v>10.664365454528351</v>
      </c>
      <c r="F44" s="145">
        <f>'Wortpreis 0,07'!G57</f>
        <v>12.441759696949743</v>
      </c>
      <c r="G44" s="146">
        <f>'Wortpreis 0,08'!G57</f>
        <v>14.219153939371134</v>
      </c>
      <c r="H44" s="145">
        <f>'Wortpreis 0,09'!G57</f>
        <v>15.996548181792525</v>
      </c>
      <c r="I44" s="146">
        <f>'Wortpreis 0,10'!G57</f>
        <v>17.773942424213917</v>
      </c>
      <c r="J44" s="145">
        <f>'Wortpreis 0,11'!G57</f>
        <v>19.551336666635311</v>
      </c>
      <c r="K44" s="146">
        <f>'Wortpreis 0,12'!G57</f>
        <v>21.328730909056702</v>
      </c>
      <c r="L44" s="145">
        <f>'Wortpreis 0,13'!G57</f>
        <v>23.106125151478093</v>
      </c>
      <c r="M44" s="146">
        <f>'Wortpreis 0,14'!G57</f>
        <v>24.883519393899487</v>
      </c>
      <c r="N44" s="145">
        <f>'Wortpreis 0,15'!G57</f>
        <v>26.660913636320878</v>
      </c>
      <c r="O44" s="146">
        <f>'Wortpreis 0,16'!G57</f>
        <v>28.438307878742268</v>
      </c>
      <c r="P44" s="145">
        <f>'Wortpreis 0,17'!G57</f>
        <v>30.215702121163662</v>
      </c>
      <c r="Q44" s="146">
        <f>'Wortpreis 0,18'!G57</f>
        <v>31.99309636358505</v>
      </c>
      <c r="R44" s="145">
        <f>'Wortpreis 0,19'!G57</f>
        <v>33.77049060600644</v>
      </c>
      <c r="S44" s="146">
        <f>'Wortpreis 0,20'!G57</f>
        <v>35.547884848427834</v>
      </c>
      <c r="T44" s="147">
        <f>'Wortpreis 0,21'!G57</f>
        <v>37.325279090849229</v>
      </c>
    </row>
    <row r="45" spans="1:21">
      <c r="A45" s="188" t="s">
        <v>57</v>
      </c>
      <c r="B45" s="170"/>
      <c r="C45" s="171"/>
      <c r="D45" s="145">
        <f>'Wortpreis 0,05'!G58</f>
        <v>10.664365454528351</v>
      </c>
      <c r="E45" s="146">
        <f>'Wortpreis 0,06'!G58</f>
        <v>12.79723854543402</v>
      </c>
      <c r="F45" s="145">
        <f>'Wortpreis 0,07'!G58</f>
        <v>14.930111636339692</v>
      </c>
      <c r="G45" s="146">
        <f>'Wortpreis 0,08'!G58</f>
        <v>17.062984727245361</v>
      </c>
      <c r="H45" s="145">
        <f>'Wortpreis 0,09'!G58</f>
        <v>19.19585781815103</v>
      </c>
      <c r="I45" s="146">
        <f>'Wortpreis 0,10'!G58</f>
        <v>21.328730909056702</v>
      </c>
      <c r="J45" s="145">
        <f>'Wortpreis 0,11'!G58</f>
        <v>23.461603999962371</v>
      </c>
      <c r="K45" s="146">
        <f>'Wortpreis 0,12'!G58</f>
        <v>25.59447709086804</v>
      </c>
      <c r="L45" s="145">
        <f>'Wortpreis 0,13'!G58</f>
        <v>27.727350181773712</v>
      </c>
      <c r="M45" s="146">
        <f>'Wortpreis 0,14'!G58</f>
        <v>29.860223272679384</v>
      </c>
      <c r="N45" s="145">
        <f>'Wortpreis 0,15'!G58</f>
        <v>31.993096363585053</v>
      </c>
      <c r="O45" s="146">
        <f>'Wortpreis 0,16'!G58</f>
        <v>34.125969454490722</v>
      </c>
      <c r="P45" s="145">
        <f>'Wortpreis 0,17'!G58</f>
        <v>36.258842545396398</v>
      </c>
      <c r="Q45" s="146">
        <f>'Wortpreis 0,18'!G58</f>
        <v>38.39171563630206</v>
      </c>
      <c r="R45" s="145">
        <f>'Wortpreis 0,19'!G58</f>
        <v>40.524588727207728</v>
      </c>
      <c r="S45" s="146">
        <f>'Wortpreis 0,20'!G58</f>
        <v>42.657461818113404</v>
      </c>
      <c r="T45" s="147">
        <f>'Wortpreis 0,21'!G58</f>
        <v>44.790334909019073</v>
      </c>
    </row>
    <row r="46" spans="1:21">
      <c r="A46" s="188" t="s">
        <v>59</v>
      </c>
      <c r="B46" s="170"/>
      <c r="C46" s="171"/>
      <c r="D46" s="145">
        <f>'Wortpreis 0,05'!G59</f>
        <v>12.441759696949742</v>
      </c>
      <c r="E46" s="146">
        <f>'Wortpreis 0,06'!G59</f>
        <v>14.93011163633969</v>
      </c>
      <c r="F46" s="145">
        <f>'Wortpreis 0,07'!G59</f>
        <v>17.418463575729639</v>
      </c>
      <c r="G46" s="146">
        <f>'Wortpreis 0,08'!G59</f>
        <v>19.90681551511959</v>
      </c>
      <c r="H46" s="145">
        <f>'Wortpreis 0,09'!G59</f>
        <v>22.395167454509533</v>
      </c>
      <c r="I46" s="146">
        <f>'Wortpreis 0,10'!G59</f>
        <v>24.883519393899483</v>
      </c>
      <c r="J46" s="145">
        <f>'Wortpreis 0,11'!G59</f>
        <v>27.371871333289434</v>
      </c>
      <c r="K46" s="146">
        <f>'Wortpreis 0,12'!G59</f>
        <v>29.860223272679381</v>
      </c>
      <c r="L46" s="145">
        <f>'Wortpreis 0,13'!G59</f>
        <v>32.348575212069328</v>
      </c>
      <c r="M46" s="146">
        <f>'Wortpreis 0,14'!G59</f>
        <v>34.836927151459278</v>
      </c>
      <c r="N46" s="145">
        <f>'Wortpreis 0,15'!G59</f>
        <v>37.325279090849229</v>
      </c>
      <c r="O46" s="146">
        <f>'Wortpreis 0,16'!G59</f>
        <v>39.813631030239179</v>
      </c>
      <c r="P46" s="145">
        <f>'Wortpreis 0,17'!G59</f>
        <v>42.30198296962913</v>
      </c>
      <c r="Q46" s="146">
        <f>'Wortpreis 0,18'!G59</f>
        <v>44.790334909019066</v>
      </c>
      <c r="R46" s="145">
        <f>'Wortpreis 0,19'!G59</f>
        <v>47.278686848409016</v>
      </c>
      <c r="S46" s="146">
        <f>'Wortpreis 0,20'!G59</f>
        <v>49.767038787798967</v>
      </c>
      <c r="T46" s="147">
        <f>'Wortpreis 0,21'!G59</f>
        <v>52.255390727188917</v>
      </c>
    </row>
    <row r="47" spans="1:21">
      <c r="A47" s="188" t="s">
        <v>58</v>
      </c>
      <c r="B47" s="170"/>
      <c r="C47" s="171"/>
      <c r="D47" s="145">
        <f>'Wortpreis 0,05'!G60</f>
        <v>14.219153939371134</v>
      </c>
      <c r="E47" s="146">
        <f>'Wortpreis 0,06'!G60</f>
        <v>17.062984727245361</v>
      </c>
      <c r="F47" s="145">
        <f>'Wortpreis 0,07'!G60</f>
        <v>19.90681551511959</v>
      </c>
      <c r="G47" s="146">
        <f>'Wortpreis 0,08'!G60</f>
        <v>22.750646302993815</v>
      </c>
      <c r="H47" s="145">
        <f>'Wortpreis 0,09'!G60</f>
        <v>25.59447709086804</v>
      </c>
      <c r="I47" s="146">
        <f>'Wortpreis 0,10'!G60</f>
        <v>28.438307878742268</v>
      </c>
      <c r="J47" s="145">
        <f>'Wortpreis 0,11'!G60</f>
        <v>31.282138666616497</v>
      </c>
      <c r="K47" s="146">
        <f>'Wortpreis 0,12'!G60</f>
        <v>34.125969454490722</v>
      </c>
      <c r="L47" s="145">
        <f>'Wortpreis 0,13'!G60</f>
        <v>36.969800242364947</v>
      </c>
      <c r="M47" s="146">
        <f>'Wortpreis 0,14'!G60</f>
        <v>39.813631030239179</v>
      </c>
      <c r="N47" s="145">
        <f>'Wortpreis 0,15'!G60</f>
        <v>42.657461818113404</v>
      </c>
      <c r="O47" s="146">
        <f>'Wortpreis 0,16'!G60</f>
        <v>45.501292605987629</v>
      </c>
      <c r="P47" s="145">
        <f>'Wortpreis 0,17'!G60</f>
        <v>48.345123393861861</v>
      </c>
      <c r="Q47" s="146">
        <f>'Wortpreis 0,18'!G60</f>
        <v>51.188954181736079</v>
      </c>
      <c r="R47" s="145">
        <f>'Wortpreis 0,19'!G60</f>
        <v>54.032784969610304</v>
      </c>
      <c r="S47" s="146">
        <f>'Wortpreis 0,20'!G60</f>
        <v>56.876615757484537</v>
      </c>
      <c r="T47" s="147">
        <f>'Wortpreis 0,21'!G60</f>
        <v>59.720446545358769</v>
      </c>
    </row>
    <row r="48" spans="1:21">
      <c r="A48" s="188" t="s">
        <v>60</v>
      </c>
      <c r="B48" s="170"/>
      <c r="C48" s="171"/>
      <c r="D48" s="145">
        <f>'Wortpreis 0,05'!G61</f>
        <v>15.996548181792527</v>
      </c>
      <c r="E48" s="146">
        <f>'Wortpreis 0,06'!G61</f>
        <v>19.19585781815103</v>
      </c>
      <c r="F48" s="145">
        <f>'Wortpreis 0,07'!G61</f>
        <v>22.395167454509536</v>
      </c>
      <c r="G48" s="146">
        <f>'Wortpreis 0,08'!G61</f>
        <v>25.594477090868043</v>
      </c>
      <c r="H48" s="145">
        <f>'Wortpreis 0,09'!G61</f>
        <v>28.793786727226546</v>
      </c>
      <c r="I48" s="146">
        <f>'Wortpreis 0,10'!G61</f>
        <v>31.993096363585053</v>
      </c>
      <c r="J48" s="145">
        <f>'Wortpreis 0,11'!G61</f>
        <v>35.19240599994356</v>
      </c>
      <c r="K48" s="146">
        <f>'Wortpreis 0,12'!G61</f>
        <v>38.39171563630206</v>
      </c>
      <c r="L48" s="145">
        <f>'Wortpreis 0,13'!G61</f>
        <v>41.591025272660566</v>
      </c>
      <c r="M48" s="146">
        <f>'Wortpreis 0,14'!G61</f>
        <v>44.790334909019073</v>
      </c>
      <c r="N48" s="145">
        <f>'Wortpreis 0,15'!G61</f>
        <v>47.98964454537758</v>
      </c>
      <c r="O48" s="146">
        <f>'Wortpreis 0,16'!G61</f>
        <v>51.188954181736086</v>
      </c>
      <c r="P48" s="145">
        <f>'Wortpreis 0,17'!G61</f>
        <v>54.388263818094593</v>
      </c>
      <c r="Q48" s="146">
        <f>'Wortpreis 0,18'!G61</f>
        <v>57.587573454453093</v>
      </c>
      <c r="R48" s="145">
        <f>'Wortpreis 0,19'!G61</f>
        <v>60.7868830908116</v>
      </c>
      <c r="S48" s="146">
        <f>'Wortpreis 0,20'!G61</f>
        <v>63.986192727170106</v>
      </c>
      <c r="T48" s="147">
        <f>'Wortpreis 0,21'!G61</f>
        <v>67.185502363528613</v>
      </c>
    </row>
    <row r="49" spans="1:20" ht="15.75" thickBot="1">
      <c r="A49" s="198" t="s">
        <v>61</v>
      </c>
      <c r="B49" s="199"/>
      <c r="C49" s="200"/>
      <c r="D49" s="148">
        <f>'Wortpreis 0,05'!G62</f>
        <v>17.773942424213917</v>
      </c>
      <c r="E49" s="149">
        <f>'Wortpreis 0,06'!G62</f>
        <v>21.328730909056702</v>
      </c>
      <c r="F49" s="148">
        <f>'Wortpreis 0,07'!G62</f>
        <v>24.883519393899487</v>
      </c>
      <c r="G49" s="149">
        <f>'Wortpreis 0,08'!G62</f>
        <v>28.438307878742268</v>
      </c>
      <c r="H49" s="148">
        <f>'Wortpreis 0,09'!G62</f>
        <v>31.99309636358505</v>
      </c>
      <c r="I49" s="149">
        <f>'Wortpreis 0,10'!G62</f>
        <v>35.547884848427834</v>
      </c>
      <c r="J49" s="148">
        <f>'Wortpreis 0,11'!G62</f>
        <v>39.102673333270623</v>
      </c>
      <c r="K49" s="149">
        <f>'Wortpreis 0,12'!G62</f>
        <v>42.657461818113404</v>
      </c>
      <c r="L49" s="148">
        <f>'Wortpreis 0,13'!G62</f>
        <v>46.212250302956186</v>
      </c>
      <c r="M49" s="149">
        <f>'Wortpreis 0,14'!G62</f>
        <v>49.767038787798974</v>
      </c>
      <c r="N49" s="148">
        <f>'Wortpreis 0,15'!G62</f>
        <v>53.321827272641755</v>
      </c>
      <c r="O49" s="149">
        <f>'Wortpreis 0,16'!G62</f>
        <v>56.876615757484537</v>
      </c>
      <c r="P49" s="148">
        <f>'Wortpreis 0,17'!G62</f>
        <v>60.431404242327325</v>
      </c>
      <c r="Q49" s="149">
        <f>'Wortpreis 0,18'!G62</f>
        <v>63.986192727170099</v>
      </c>
      <c r="R49" s="148">
        <f>'Wortpreis 0,19'!G62</f>
        <v>67.540981212012881</v>
      </c>
      <c r="S49" s="149">
        <f>'Wortpreis 0,20'!G62</f>
        <v>71.095769696855669</v>
      </c>
      <c r="T49" s="150">
        <f>'Wortpreis 0,21'!G62</f>
        <v>74.650558181698457</v>
      </c>
    </row>
    <row r="50" spans="1:20">
      <c r="A50" s="123"/>
      <c r="D50" s="123"/>
      <c r="E50" s="123"/>
      <c r="F50" s="123"/>
      <c r="G50" s="123"/>
      <c r="H50" s="123"/>
      <c r="I50" s="123"/>
      <c r="J50" s="123"/>
      <c r="K50" s="123"/>
      <c r="L50" s="123"/>
      <c r="M50" s="123"/>
      <c r="N50" s="123"/>
      <c r="O50" s="123"/>
      <c r="P50" s="123"/>
      <c r="Q50" s="123"/>
      <c r="R50" s="123"/>
      <c r="S50" s="123"/>
      <c r="T50" s="123"/>
    </row>
    <row r="51" spans="1:20">
      <c r="A51" s="123"/>
      <c r="D51" s="123"/>
      <c r="E51" s="123"/>
      <c r="F51" s="123"/>
      <c r="G51" s="123"/>
      <c r="H51" s="123"/>
      <c r="I51" s="123"/>
      <c r="J51" s="123"/>
      <c r="K51" s="123"/>
      <c r="L51" s="123"/>
      <c r="M51" s="123"/>
      <c r="N51" s="123"/>
      <c r="O51" s="123"/>
      <c r="P51" s="123"/>
      <c r="Q51" s="123"/>
      <c r="R51" s="123"/>
      <c r="S51" s="123"/>
      <c r="T51" s="123"/>
    </row>
    <row r="52" spans="1:20">
      <c r="A52" s="123"/>
      <c r="D52" s="123"/>
      <c r="E52" s="123"/>
      <c r="F52" s="123"/>
      <c r="G52" s="123"/>
      <c r="H52" s="123"/>
      <c r="I52" s="123"/>
      <c r="J52" s="123"/>
      <c r="K52" s="123"/>
      <c r="L52" s="123"/>
      <c r="M52" s="123"/>
      <c r="N52" s="123"/>
      <c r="O52" s="123"/>
      <c r="P52" s="123"/>
      <c r="Q52" s="123"/>
      <c r="R52" s="123"/>
      <c r="S52" s="123"/>
      <c r="T52" s="123"/>
    </row>
    <row r="53" spans="1:20">
      <c r="A53" s="123"/>
      <c r="D53" s="123"/>
      <c r="E53" s="123"/>
      <c r="F53" s="123"/>
      <c r="G53" s="123"/>
      <c r="H53" s="123"/>
      <c r="I53" s="123"/>
      <c r="J53" s="123"/>
      <c r="K53" s="123"/>
      <c r="L53" s="123"/>
      <c r="M53" s="123"/>
      <c r="N53" s="123"/>
      <c r="O53" s="123"/>
      <c r="P53" s="123"/>
      <c r="Q53" s="123"/>
      <c r="R53" s="123"/>
      <c r="S53" s="123"/>
      <c r="T53" s="123"/>
    </row>
    <row r="54" spans="1:20">
      <c r="A54" s="123"/>
      <c r="D54" s="123"/>
      <c r="E54" s="123"/>
      <c r="F54" s="123"/>
      <c r="G54" s="123"/>
      <c r="H54" s="123"/>
      <c r="I54" s="123"/>
      <c r="J54" s="123"/>
      <c r="K54" s="123"/>
      <c r="L54" s="123"/>
      <c r="M54" s="123"/>
      <c r="N54" s="123"/>
      <c r="O54" s="123"/>
      <c r="P54" s="123"/>
      <c r="Q54" s="123"/>
      <c r="R54" s="123"/>
      <c r="S54" s="123"/>
      <c r="T54" s="123"/>
    </row>
    <row r="55" spans="1:20">
      <c r="A55" s="123"/>
      <c r="D55" s="123"/>
      <c r="E55" s="123"/>
      <c r="F55" s="123"/>
      <c r="G55" s="123"/>
      <c r="H55" s="123"/>
      <c r="I55" s="123"/>
      <c r="J55" s="123"/>
      <c r="K55" s="123"/>
      <c r="L55" s="123"/>
      <c r="M55" s="123"/>
      <c r="N55" s="123"/>
      <c r="O55" s="123"/>
      <c r="P55" s="123"/>
      <c r="Q55" s="123"/>
      <c r="R55" s="123"/>
      <c r="S55" s="123"/>
      <c r="T55" s="123"/>
    </row>
    <row r="56" spans="1:20">
      <c r="A56" s="123"/>
      <c r="D56" s="123"/>
      <c r="E56" s="123"/>
      <c r="F56" s="123"/>
      <c r="G56" s="123"/>
      <c r="H56" s="123"/>
      <c r="I56" s="123"/>
      <c r="J56" s="123"/>
      <c r="K56" s="123"/>
      <c r="L56" s="123"/>
      <c r="M56" s="123"/>
      <c r="N56" s="123"/>
      <c r="O56" s="123"/>
      <c r="P56" s="123"/>
      <c r="Q56" s="123"/>
      <c r="R56" s="123"/>
      <c r="S56" s="123"/>
      <c r="T56" s="123"/>
    </row>
    <row r="57" spans="1:20">
      <c r="A57" s="123"/>
      <c r="D57" s="123"/>
      <c r="E57" s="123"/>
      <c r="F57" s="123"/>
      <c r="G57" s="123"/>
      <c r="H57" s="123"/>
      <c r="I57" s="123"/>
      <c r="J57" s="123"/>
      <c r="K57" s="123"/>
      <c r="L57" s="123"/>
      <c r="M57" s="123"/>
      <c r="N57" s="123"/>
      <c r="O57" s="123"/>
      <c r="P57" s="123"/>
      <c r="Q57" s="123"/>
      <c r="R57" s="123"/>
      <c r="S57" s="123"/>
      <c r="T57" s="123"/>
    </row>
    <row r="58" spans="1:20">
      <c r="A58" s="123"/>
      <c r="D58" s="123"/>
      <c r="E58" s="123"/>
      <c r="F58" s="123"/>
      <c r="G58" s="123"/>
      <c r="H58" s="123"/>
      <c r="I58" s="123"/>
      <c r="J58" s="123"/>
      <c r="K58" s="123"/>
      <c r="L58" s="123"/>
      <c r="M58" s="123"/>
      <c r="N58" s="123"/>
      <c r="O58" s="123"/>
      <c r="P58" s="123"/>
      <c r="Q58" s="123"/>
      <c r="R58" s="123"/>
      <c r="S58" s="123"/>
      <c r="T58" s="123"/>
    </row>
    <row r="59" spans="1:20">
      <c r="A59" s="123"/>
      <c r="D59" s="123"/>
      <c r="E59" s="123"/>
      <c r="F59" s="123"/>
      <c r="G59" s="123"/>
      <c r="H59" s="123"/>
      <c r="I59" s="123"/>
      <c r="J59" s="123"/>
      <c r="K59" s="123"/>
      <c r="L59" s="123"/>
      <c r="M59" s="123"/>
      <c r="N59" s="123"/>
      <c r="O59" s="123"/>
      <c r="P59" s="123"/>
      <c r="Q59" s="123"/>
      <c r="R59" s="123"/>
      <c r="S59" s="123"/>
      <c r="T59" s="123"/>
    </row>
    <row r="61" spans="1:20">
      <c r="A61" s="189" t="s">
        <v>72</v>
      </c>
      <c r="B61" s="190"/>
      <c r="C61" s="190"/>
      <c r="D61" s="190"/>
      <c r="E61" s="190"/>
      <c r="F61" s="190"/>
      <c r="G61" s="190"/>
      <c r="H61" s="190"/>
      <c r="I61" s="190"/>
      <c r="J61" s="190"/>
      <c r="K61" s="190"/>
      <c r="L61" s="190"/>
      <c r="M61" s="190"/>
      <c r="N61" s="190"/>
      <c r="O61" s="190"/>
      <c r="P61" s="190"/>
      <c r="Q61" s="190"/>
      <c r="R61" s="190"/>
      <c r="S61" s="190"/>
      <c r="T61" s="191"/>
    </row>
    <row r="62" spans="1:20">
      <c r="A62" s="192"/>
      <c r="B62" s="193"/>
      <c r="C62" s="193"/>
      <c r="D62" s="193"/>
      <c r="E62" s="193"/>
      <c r="F62" s="193"/>
      <c r="G62" s="193"/>
      <c r="H62" s="193"/>
      <c r="I62" s="193"/>
      <c r="J62" s="193"/>
      <c r="K62" s="193"/>
      <c r="L62" s="193"/>
      <c r="M62" s="193"/>
      <c r="N62" s="193"/>
      <c r="O62" s="193"/>
      <c r="P62" s="193"/>
      <c r="Q62" s="193"/>
      <c r="R62" s="193"/>
      <c r="S62" s="193"/>
      <c r="T62" s="194"/>
    </row>
    <row r="63" spans="1:20">
      <c r="A63" s="192"/>
      <c r="B63" s="193"/>
      <c r="C63" s="193"/>
      <c r="D63" s="193"/>
      <c r="E63" s="193"/>
      <c r="F63" s="193"/>
      <c r="G63" s="193"/>
      <c r="H63" s="193"/>
      <c r="I63" s="193"/>
      <c r="J63" s="193"/>
      <c r="K63" s="193"/>
      <c r="L63" s="193"/>
      <c r="M63" s="193"/>
      <c r="N63" s="193"/>
      <c r="O63" s="193"/>
      <c r="P63" s="193"/>
      <c r="Q63" s="193"/>
      <c r="R63" s="193"/>
      <c r="S63" s="193"/>
      <c r="T63" s="194"/>
    </row>
    <row r="64" spans="1:20" ht="6" customHeight="1">
      <c r="A64" s="195"/>
      <c r="B64" s="196"/>
      <c r="C64" s="196"/>
      <c r="D64" s="196"/>
      <c r="E64" s="196"/>
      <c r="F64" s="196"/>
      <c r="G64" s="196"/>
      <c r="H64" s="196"/>
      <c r="I64" s="196"/>
      <c r="J64" s="196"/>
      <c r="K64" s="196"/>
      <c r="L64" s="196"/>
      <c r="M64" s="196"/>
      <c r="N64" s="196"/>
      <c r="O64" s="196"/>
      <c r="P64" s="196"/>
      <c r="Q64" s="196"/>
      <c r="R64" s="196"/>
      <c r="S64" s="196"/>
      <c r="T64" s="197"/>
    </row>
  </sheetData>
  <sheetProtection password="81BA" sheet="1" objects="1" scenarios="1" selectLockedCells="1"/>
  <mergeCells count="24">
    <mergeCell ref="A41:C41"/>
    <mergeCell ref="A43:C43"/>
    <mergeCell ref="A44:C44"/>
    <mergeCell ref="A61:T64"/>
    <mergeCell ref="A46:C46"/>
    <mergeCell ref="A47:C47"/>
    <mergeCell ref="A48:C48"/>
    <mergeCell ref="A49:C49"/>
    <mergeCell ref="A45:C45"/>
    <mergeCell ref="A42:C42"/>
    <mergeCell ref="A39:C39"/>
    <mergeCell ref="A40:C40"/>
    <mergeCell ref="A30:T31"/>
    <mergeCell ref="A5:T9"/>
    <mergeCell ref="C14:F14"/>
    <mergeCell ref="C16:F16"/>
    <mergeCell ref="A12:T12"/>
    <mergeCell ref="A19:T20"/>
    <mergeCell ref="C24:T24"/>
    <mergeCell ref="C25:T25"/>
    <mergeCell ref="C26:T26"/>
    <mergeCell ref="C27:T27"/>
    <mergeCell ref="C28:T28"/>
    <mergeCell ref="A22:T22"/>
  </mergeCells>
  <pageMargins left="0.7" right="0.7" top="0.78740157499999996" bottom="0.78740157499999996" header="0.3" footer="0.3"/>
  <pageSetup paperSize="9" scale="99" orientation="landscape" horizontalDpi="0" verticalDpi="0" r:id="rId1"/>
  <colBreaks count="1" manualBreakCount="1">
    <brk id="20" max="1048575" man="1"/>
  </colBreaks>
  <drawing r:id="rId2"/>
</worksheet>
</file>

<file path=xl/worksheets/sheet10.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3" sqref="A43:C43"/>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0.13</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0.13</v>
      </c>
      <c r="J5" s="84"/>
      <c r="K5" s="80">
        <f>'Wortpreis 0,05'!K5</f>
        <v>34561</v>
      </c>
      <c r="L5" s="85">
        <f>K5/D2</f>
        <v>628.38181818181818</v>
      </c>
      <c r="M5" s="45">
        <f>(L5*100/F5)-100</f>
        <v>15.863756746790031</v>
      </c>
      <c r="N5" s="80">
        <f>'Wortpreis 0,05'!N5</f>
        <v>5184</v>
      </c>
      <c r="O5" s="46">
        <f>N5/L5</f>
        <v>8.2497612916292926</v>
      </c>
      <c r="P5" s="161">
        <f>Q5/L5</f>
        <v>0.81966088944185655</v>
      </c>
      <c r="Q5" s="47">
        <f>G5*I5</f>
        <v>515.06000000000006</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0.13</v>
      </c>
      <c r="J7" s="84"/>
      <c r="K7" s="80">
        <f>'Wortpreis 0,05'!K7</f>
        <v>19463</v>
      </c>
      <c r="L7" s="85">
        <f>K7/D2</f>
        <v>353.87272727272727</v>
      </c>
      <c r="M7" s="45">
        <f>(L7*100/F7)-100</f>
        <v>12.744019000173779</v>
      </c>
      <c r="N7" s="80">
        <f>'Wortpreis 0,05'!N7</f>
        <v>2991</v>
      </c>
      <c r="O7" s="46">
        <f>N7/L7</f>
        <v>8.4521913374094435</v>
      </c>
      <c r="P7" s="161">
        <f>Q7/L7</f>
        <v>0.84016081796228737</v>
      </c>
      <c r="Q7" s="47">
        <f>G7*I7</f>
        <v>297.31</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0.13</v>
      </c>
      <c r="J9" s="84"/>
      <c r="K9" s="80">
        <f>'Wortpreis 0,05'!K9</f>
        <v>15189</v>
      </c>
      <c r="L9" s="85">
        <f>K9/D2</f>
        <v>276.16363636363639</v>
      </c>
      <c r="M9" s="45">
        <f>(L9*100/F9)-100</f>
        <v>21.17271639409654</v>
      </c>
      <c r="N9" s="80">
        <f>'Wortpreis 0,05'!N9</f>
        <v>2344</v>
      </c>
      <c r="O9" s="46">
        <f>N9/L9</f>
        <v>8.4877213773125284</v>
      </c>
      <c r="P9" s="161">
        <f>Q9/L9</f>
        <v>0.7616498782013299</v>
      </c>
      <c r="Q9" s="47">
        <f>G9*I9</f>
        <v>210.34</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0.13</v>
      </c>
      <c r="J11" s="84"/>
      <c r="K11" s="80">
        <f>'Wortpreis 0,05'!K11</f>
        <v>144250</v>
      </c>
      <c r="L11" s="85">
        <f>K11/D2</f>
        <v>2622.7272727272725</v>
      </c>
      <c r="M11" s="45">
        <f>(L11*100/F11)-100</f>
        <v>10.667843031953637</v>
      </c>
      <c r="N11" s="80">
        <f>'Wortpreis 0,05'!N11</f>
        <v>22602</v>
      </c>
      <c r="O11" s="46">
        <f>N11/L11</f>
        <v>8.6177469670710583</v>
      </c>
      <c r="P11" s="161">
        <f>Q11/L11</f>
        <v>0.88664956672443684</v>
      </c>
      <c r="Q11" s="47">
        <f>G11*I11</f>
        <v>2325.44</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0.13</v>
      </c>
      <c r="J13" s="84"/>
      <c r="K13" s="80">
        <f>'Wortpreis 0,05'!K13</f>
        <v>12668</v>
      </c>
      <c r="L13" s="85">
        <f>K13/D2</f>
        <v>230.32727272727271</v>
      </c>
      <c r="M13" s="45">
        <f>(L13*100/F13)-100</f>
        <v>-1.6612327278373016</v>
      </c>
      <c r="N13" s="80">
        <f>'Wortpreis 0,05'!N13</f>
        <v>1935</v>
      </c>
      <c r="O13" s="46">
        <f>N13/L13</f>
        <v>8.4010893590148417</v>
      </c>
      <c r="P13" s="161">
        <f>Q13/L13</f>
        <v>0.90588490685191037</v>
      </c>
      <c r="Q13" s="47">
        <f>G13*I13</f>
        <v>208.65</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0.13</v>
      </c>
      <c r="J15" s="84"/>
      <c r="K15" s="80">
        <f>'Wortpreis 0,05'!K15</f>
        <v>9459</v>
      </c>
      <c r="L15" s="85">
        <f>K15/D2</f>
        <v>171.98181818181817</v>
      </c>
      <c r="M15" s="45">
        <f>(L15*100/F15)-100</f>
        <v>10.193383038210612</v>
      </c>
      <c r="N15" s="80">
        <f>'Wortpreis 0,05'!N15</f>
        <v>1384</v>
      </c>
      <c r="O15" s="46">
        <f>N15/L15</f>
        <v>8.0473623004545942</v>
      </c>
      <c r="P15" s="161">
        <f>Q15/L15</f>
        <v>0.79217676287133953</v>
      </c>
      <c r="Q15" s="47">
        <f>G15*I15</f>
        <v>136.24</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0.13</v>
      </c>
      <c r="J17" s="84"/>
      <c r="K17" s="80">
        <f>'Wortpreis 0,05'!K17</f>
        <v>12582</v>
      </c>
      <c r="L17" s="85">
        <f>K17/D2</f>
        <v>228.76363636363635</v>
      </c>
      <c r="M17" s="45">
        <f>(L17*100/F17)-100</f>
        <v>9.9536834746132996</v>
      </c>
      <c r="N17" s="80">
        <f>'Wortpreis 0,05'!N17</f>
        <v>1885</v>
      </c>
      <c r="O17" s="46">
        <f>N17/L17</f>
        <v>8.2399459545382303</v>
      </c>
      <c r="P17" s="161">
        <f>Q17/L17</f>
        <v>0.83820139882371647</v>
      </c>
      <c r="Q17" s="47">
        <f>G17*I17</f>
        <v>191.75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0.13</v>
      </c>
      <c r="J19" s="84"/>
      <c r="K19" s="80">
        <f>'Wortpreis 0,05'!K19</f>
        <v>7606</v>
      </c>
      <c r="L19" s="85">
        <f>K19/D2</f>
        <v>138.29090909090908</v>
      </c>
      <c r="M19" s="45">
        <f>(L19*100/F19)-100</f>
        <v>7.4142070329049403</v>
      </c>
      <c r="N19" s="80">
        <f>'Wortpreis 0,05'!N19</f>
        <v>1115</v>
      </c>
      <c r="O19" s="46">
        <f>N19/L19</f>
        <v>8.0627136471206953</v>
      </c>
      <c r="P19" s="161">
        <f>Q19/L19</f>
        <v>0.83382198264528007</v>
      </c>
      <c r="Q19" s="47">
        <f>G19*I19</f>
        <v>115.31</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0.13</v>
      </c>
      <c r="J21" s="84"/>
      <c r="K21" s="80">
        <f>'Wortpreis 0,05'!K21</f>
        <v>2761</v>
      </c>
      <c r="L21" s="85">
        <f>K21/D2</f>
        <v>50.2</v>
      </c>
      <c r="M21" s="45">
        <f>(L21*100/F21)-100</f>
        <v>6.6023166023165913</v>
      </c>
      <c r="N21" s="80">
        <f>'Wortpreis 0,05'!N21</f>
        <v>394</v>
      </c>
      <c r="O21" s="46">
        <f>N21/L21</f>
        <v>7.8486055776892423</v>
      </c>
      <c r="P21" s="161">
        <f>Q21/L21</f>
        <v>0.84681274900398396</v>
      </c>
      <c r="Q21" s="47">
        <f>G21*I21</f>
        <v>42.51</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0.13</v>
      </c>
      <c r="J23" s="84"/>
      <c r="K23" s="80">
        <f>'Wortpreis 0,05'!K23</f>
        <v>21150</v>
      </c>
      <c r="L23" s="85">
        <f>K23/D2</f>
        <v>384.54545454545456</v>
      </c>
      <c r="M23" s="45">
        <f>(L23*100/F23)-100</f>
        <v>16.16411270390509</v>
      </c>
      <c r="N23" s="80">
        <f>'Wortpreis 0,05'!N23</f>
        <v>3360</v>
      </c>
      <c r="O23" s="46">
        <f>N23/L23</f>
        <v>8.7375886524822697</v>
      </c>
      <c r="P23" s="161">
        <f>Q23/L23</f>
        <v>0.85799999999999998</v>
      </c>
      <c r="Q23" s="47">
        <f>G23*I23</f>
        <v>329.94</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0.13</v>
      </c>
      <c r="J25" s="84"/>
      <c r="K25" s="80">
        <f>'Wortpreis 0,05'!K25</f>
        <v>7023</v>
      </c>
      <c r="L25" s="85">
        <f>K25/D2</f>
        <v>127.69090909090909</v>
      </c>
      <c r="M25" s="45">
        <f>(L25*100/F25)-100</f>
        <v>5.0718132854577931</v>
      </c>
      <c r="N25" s="80">
        <f>'Wortpreis 0,05'!N25</f>
        <v>1070</v>
      </c>
      <c r="O25" s="46">
        <f>N25/L25</f>
        <v>8.37960985333903</v>
      </c>
      <c r="P25" s="161">
        <f>Q25/L25</f>
        <v>0.82057525274099385</v>
      </c>
      <c r="Q25" s="47">
        <f>G25*I25</f>
        <v>104.78</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0.13</v>
      </c>
      <c r="J27" s="84"/>
      <c r="K27" s="80">
        <f>'Wortpreis 0,05'!K27</f>
        <v>4158</v>
      </c>
      <c r="L27" s="85">
        <f>K27/D2</f>
        <v>75.599999999999994</v>
      </c>
      <c r="M27" s="45">
        <f>(L27*100/F27)-100</f>
        <v>2.615992102665345</v>
      </c>
      <c r="N27" s="80">
        <f>'Wortpreis 0,05'!N27</f>
        <v>616</v>
      </c>
      <c r="O27" s="46">
        <f>N27/L27</f>
        <v>8.1481481481481488</v>
      </c>
      <c r="P27" s="161">
        <f>Q27/L27</f>
        <v>0.85291005291005306</v>
      </c>
      <c r="Q27" s="47">
        <f>G27*I27</f>
        <v>64.48</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0.13</v>
      </c>
      <c r="J29" s="84"/>
      <c r="K29" s="80">
        <f>'Wortpreis 0,05'!K29</f>
        <v>2877</v>
      </c>
      <c r="L29" s="85">
        <f>K29/D2</f>
        <v>52.309090909090912</v>
      </c>
      <c r="M29" s="45">
        <f>(L29*100/F29)-100</f>
        <v>18.737102765167151</v>
      </c>
      <c r="N29" s="80">
        <f>'Wortpreis 0,05'!N29</f>
        <v>461</v>
      </c>
      <c r="O29" s="46">
        <f>N29/L29</f>
        <v>8.8129996524157104</v>
      </c>
      <c r="P29" s="161">
        <f>Q29/L29</f>
        <v>0.87231491136600625</v>
      </c>
      <c r="Q29" s="47">
        <f>G29*I29</f>
        <v>45.63</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0.13</v>
      </c>
      <c r="J31" s="84"/>
      <c r="K31" s="80">
        <f>'Wortpreis 0,05'!K31</f>
        <v>12486</v>
      </c>
      <c r="L31" s="85">
        <f>K31/D2</f>
        <v>227.01818181818183</v>
      </c>
      <c r="M31" s="45">
        <f>(L31*100/F31)-100</f>
        <v>11.392630921580874</v>
      </c>
      <c r="N31" s="80">
        <f>'Wortpreis 0,05'!N31</f>
        <v>1762</v>
      </c>
      <c r="O31" s="46">
        <f>N31/L31</f>
        <v>7.7614928720166585</v>
      </c>
      <c r="P31" s="161">
        <f>Q31/L31</f>
        <v>0.73527150408457476</v>
      </c>
      <c r="Q31" s="47">
        <f>G31*I31</f>
        <v>166.92000000000002</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0.13</v>
      </c>
      <c r="J33" s="84"/>
      <c r="K33" s="80">
        <f>'Wortpreis 0,05'!K33</f>
        <v>12493</v>
      </c>
      <c r="L33" s="85">
        <f>K33/D2</f>
        <v>227.14545454545456</v>
      </c>
      <c r="M33" s="45">
        <f>(L33*100/F33)-100</f>
        <v>10.313465783664469</v>
      </c>
      <c r="N33" s="80">
        <f>'Wortpreis 0,05'!N33</f>
        <v>1900</v>
      </c>
      <c r="O33" s="46">
        <f>N33/L33</f>
        <v>8.3646842231649714</v>
      </c>
      <c r="P33" s="161">
        <f>Q33/L33</f>
        <v>0.85676378772112383</v>
      </c>
      <c r="Q33" s="47">
        <f>G33*I33</f>
        <v>194.61</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0.13</v>
      </c>
      <c r="J35" s="84"/>
      <c r="K35" s="80">
        <f>'Wortpreis 0,05'!K35</f>
        <v>4079</v>
      </c>
      <c r="L35" s="85">
        <f>K35/D2</f>
        <v>74.163636363636357</v>
      </c>
      <c r="M35" s="45">
        <f>(L35*100/F35)-100</f>
        <v>33.73770491803279</v>
      </c>
      <c r="N35" s="80">
        <f>'Wortpreis 0,05'!N35</f>
        <v>561</v>
      </c>
      <c r="O35" s="46">
        <f>N35/L35</f>
        <v>7.5643540083353766</v>
      </c>
      <c r="P35" s="161">
        <f>Q35/L35</f>
        <v>0.6678475116450111</v>
      </c>
      <c r="Q35" s="47">
        <f>G35*I35</f>
        <v>49.53</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0.13</v>
      </c>
      <c r="J37" s="84"/>
      <c r="K37" s="80">
        <f>'Wortpreis 0,05'!K37</f>
        <v>71007</v>
      </c>
      <c r="L37" s="85">
        <f>K37/D2</f>
        <v>1291.0363636363636</v>
      </c>
      <c r="M37" s="45">
        <f>(L37*100/F37)-100</f>
        <v>11.019559405243967</v>
      </c>
      <c r="N37" s="80">
        <f>'Wortpreis 0,05'!N37</f>
        <v>10576</v>
      </c>
      <c r="O37" s="46">
        <f>N37/L37</f>
        <v>8.191868407340122</v>
      </c>
      <c r="P37" s="161">
        <f>Q37/L37</f>
        <v>0.83103003929190089</v>
      </c>
      <c r="Q37" s="47">
        <f>G37*I37</f>
        <v>1072.8900000000001</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0.13</v>
      </c>
      <c r="J39" s="84"/>
      <c r="K39" s="80">
        <f>'Wortpreis 0,05'!K39</f>
        <v>9710</v>
      </c>
      <c r="L39" s="85">
        <f>K39/D2</f>
        <v>176.54545454545453</v>
      </c>
      <c r="M39" s="45">
        <f>(L39*100/F39)-100</f>
        <v>9.7423146473779241</v>
      </c>
      <c r="N39" s="80">
        <f>'Wortpreis 0,05'!N39</f>
        <v>1457</v>
      </c>
      <c r="O39" s="46">
        <f>N39/L39</f>
        <v>8.2528321318228635</v>
      </c>
      <c r="P39" s="161">
        <f>Q39/L39</f>
        <v>0.89319773429454175</v>
      </c>
      <c r="Q39" s="47">
        <f>G39*I39</f>
        <v>157.69</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0.13</v>
      </c>
      <c r="J41" s="84"/>
      <c r="K41" s="80">
        <f>'Wortpreis 0,05'!K41</f>
        <v>52330</v>
      </c>
      <c r="L41" s="85">
        <f>K41/D2</f>
        <v>951.4545454545455</v>
      </c>
      <c r="M41" s="45">
        <f>(L41*100/F41)-100</f>
        <v>25.80839043154225</v>
      </c>
      <c r="N41" s="80">
        <f>'Wortpreis 0,05'!N41</f>
        <v>7999</v>
      </c>
      <c r="O41" s="46">
        <f>N41/L41</f>
        <v>8.40712784253774</v>
      </c>
      <c r="P41" s="161">
        <f>Q41/L41</f>
        <v>0.72278807567360981</v>
      </c>
      <c r="Q41" s="47">
        <f>G41*I41</f>
        <v>687.7</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0.13</v>
      </c>
      <c r="J43" s="84"/>
      <c r="K43" s="80">
        <f>'Wortpreis 0,05'!K43</f>
        <v>16118</v>
      </c>
      <c r="L43" s="85">
        <f>K43/D2</f>
        <v>293.05454545454546</v>
      </c>
      <c r="M43" s="45">
        <f>(L43*100/F43)-100</f>
        <v>17.384021557060677</v>
      </c>
      <c r="N43" s="80">
        <f>'Wortpreis 0,05'!N43</f>
        <v>2350</v>
      </c>
      <c r="O43" s="46">
        <f>N43/L43</f>
        <v>8.0189849857302384</v>
      </c>
      <c r="P43" s="161">
        <f>Q43/L43</f>
        <v>0.81844831864995649</v>
      </c>
      <c r="Q43" s="47">
        <f>G43*I43</f>
        <v>239.85</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0.13</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0.82270830704519571</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18.484900121182473</v>
      </c>
      <c r="H56" s="97" t="s">
        <v>4</v>
      </c>
    </row>
    <row r="57" spans="1:17" ht="15.75">
      <c r="A57" s="86" t="s">
        <v>66</v>
      </c>
      <c r="B57" s="86"/>
      <c r="C57" s="86"/>
      <c r="D57" s="86"/>
      <c r="E57" s="86"/>
      <c r="F57" s="86"/>
      <c r="G57" s="87">
        <f>G50*G48*25</f>
        <v>23.106125151478093</v>
      </c>
      <c r="H57" s="98" t="s">
        <v>4</v>
      </c>
    </row>
    <row r="58" spans="1:17" ht="15.75">
      <c r="A58" s="90" t="s">
        <v>67</v>
      </c>
      <c r="B58" s="90"/>
      <c r="C58" s="90"/>
      <c r="D58" s="90"/>
      <c r="E58" s="90"/>
      <c r="F58" s="90"/>
      <c r="G58" s="91">
        <f>G50*G48*30</f>
        <v>27.727350181773712</v>
      </c>
      <c r="H58" s="97" t="s">
        <v>4</v>
      </c>
    </row>
    <row r="59" spans="1:17" ht="15.75">
      <c r="A59" s="86" t="s">
        <v>68</v>
      </c>
      <c r="B59" s="86"/>
      <c r="C59" s="86"/>
      <c r="D59" s="86"/>
      <c r="E59" s="86"/>
      <c r="F59" s="86"/>
      <c r="G59" s="87">
        <f>G50*G48*35</f>
        <v>32.348575212069328</v>
      </c>
      <c r="H59" s="98" t="s">
        <v>4</v>
      </c>
    </row>
    <row r="60" spans="1:17" ht="15.75">
      <c r="A60" s="90" t="s">
        <v>69</v>
      </c>
      <c r="B60" s="90"/>
      <c r="C60" s="90"/>
      <c r="D60" s="90"/>
      <c r="E60" s="90"/>
      <c r="F60" s="90"/>
      <c r="G60" s="91">
        <f>G50*G48*40</f>
        <v>36.969800242364947</v>
      </c>
      <c r="H60" s="97" t="s">
        <v>4</v>
      </c>
    </row>
    <row r="61" spans="1:17" s="114" customFormat="1" ht="15.75">
      <c r="A61" s="86" t="s">
        <v>70</v>
      </c>
      <c r="B61" s="89"/>
      <c r="C61" s="89"/>
      <c r="D61" s="89"/>
      <c r="E61" s="89"/>
      <c r="F61" s="89"/>
      <c r="G61" s="102">
        <f>G50*G48*45</f>
        <v>41.591025272660566</v>
      </c>
      <c r="H61" s="107" t="s">
        <v>4</v>
      </c>
      <c r="I61" s="159"/>
    </row>
    <row r="62" spans="1:17" ht="15.75">
      <c r="A62" s="90" t="s">
        <v>71</v>
      </c>
      <c r="B62" s="90"/>
      <c r="C62" s="90"/>
      <c r="D62" s="90"/>
      <c r="E62" s="90"/>
      <c r="F62" s="90"/>
      <c r="G62" s="108">
        <f>G50*G48*50</f>
        <v>46.212250302956186</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4" sqref="A44"/>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0.14000000000000001</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0.14000000000000001</v>
      </c>
      <c r="J5" s="84"/>
      <c r="K5" s="80">
        <f>'Wortpreis 0,05'!K5</f>
        <v>34561</v>
      </c>
      <c r="L5" s="85">
        <f>K5/D2</f>
        <v>628.38181818181818</v>
      </c>
      <c r="M5" s="45">
        <f>(L5*100/F5)-100</f>
        <v>15.863756746790031</v>
      </c>
      <c r="N5" s="80">
        <f>'Wortpreis 0,05'!N5</f>
        <v>5184</v>
      </c>
      <c r="O5" s="46">
        <f>N5/L5</f>
        <v>8.2497612916292926</v>
      </c>
      <c r="P5" s="161">
        <f>Q5/L5</f>
        <v>0.88271172709123014</v>
      </c>
      <c r="Q5" s="47">
        <f>G5*I5</f>
        <v>554.68000000000006</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0.14000000000000001</v>
      </c>
      <c r="J7" s="84"/>
      <c r="K7" s="80">
        <f>'Wortpreis 0,05'!K7</f>
        <v>19463</v>
      </c>
      <c r="L7" s="85">
        <f>K7/D2</f>
        <v>353.87272727272727</v>
      </c>
      <c r="M7" s="45">
        <f>(L7*100/F7)-100</f>
        <v>12.744019000173779</v>
      </c>
      <c r="N7" s="80">
        <f>'Wortpreis 0,05'!N7</f>
        <v>2991</v>
      </c>
      <c r="O7" s="46">
        <f>N7/L7</f>
        <v>8.4521913374094435</v>
      </c>
      <c r="P7" s="161">
        <f>Q7/L7</f>
        <v>0.90478857319015571</v>
      </c>
      <c r="Q7" s="47">
        <f>G7*I7</f>
        <v>320.18</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0.14000000000000001</v>
      </c>
      <c r="J9" s="84"/>
      <c r="K9" s="80">
        <f>'Wortpreis 0,05'!K9</f>
        <v>15189</v>
      </c>
      <c r="L9" s="85">
        <f>K9/D2</f>
        <v>276.16363636363639</v>
      </c>
      <c r="M9" s="45">
        <f>(L9*100/F9)-100</f>
        <v>21.17271639409654</v>
      </c>
      <c r="N9" s="80">
        <f>'Wortpreis 0,05'!N9</f>
        <v>2344</v>
      </c>
      <c r="O9" s="46">
        <f>N9/L9</f>
        <v>8.4877213773125284</v>
      </c>
      <c r="P9" s="161">
        <f>Q9/L9</f>
        <v>0.82023833037066296</v>
      </c>
      <c r="Q9" s="47">
        <f>G9*I9</f>
        <v>226.52</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0.14000000000000001</v>
      </c>
      <c r="J11" s="84"/>
      <c r="K11" s="80">
        <f>'Wortpreis 0,05'!K11</f>
        <v>144250</v>
      </c>
      <c r="L11" s="85">
        <f>K11/D2</f>
        <v>2622.7272727272725</v>
      </c>
      <c r="M11" s="45">
        <f>(L11*100/F11)-100</f>
        <v>10.667843031953637</v>
      </c>
      <c r="N11" s="80">
        <f>'Wortpreis 0,05'!N11</f>
        <v>22602</v>
      </c>
      <c r="O11" s="46">
        <f>N11/L11</f>
        <v>8.6177469670710583</v>
      </c>
      <c r="P11" s="161">
        <f>Q11/L11</f>
        <v>0.95485337954939353</v>
      </c>
      <c r="Q11" s="47">
        <f>G11*I11</f>
        <v>2504.3200000000002</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0.14000000000000001</v>
      </c>
      <c r="J13" s="84"/>
      <c r="K13" s="80">
        <f>'Wortpreis 0,05'!K13</f>
        <v>12668</v>
      </c>
      <c r="L13" s="85">
        <f>K13/D2</f>
        <v>230.32727272727271</v>
      </c>
      <c r="M13" s="45">
        <f>(L13*100/F13)-100</f>
        <v>-1.6612327278373016</v>
      </c>
      <c r="N13" s="80">
        <f>'Wortpreis 0,05'!N13</f>
        <v>1935</v>
      </c>
      <c r="O13" s="46">
        <f>N13/L13</f>
        <v>8.4010893590148417</v>
      </c>
      <c r="P13" s="161">
        <f>Q13/L13</f>
        <v>0.97556836122513435</v>
      </c>
      <c r="Q13" s="47">
        <f>G13*I13</f>
        <v>224.70000000000002</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0.14000000000000001</v>
      </c>
      <c r="J15" s="84"/>
      <c r="K15" s="80">
        <f>'Wortpreis 0,05'!K15</f>
        <v>9459</v>
      </c>
      <c r="L15" s="85">
        <f>K15/D2</f>
        <v>171.98181818181817</v>
      </c>
      <c r="M15" s="45">
        <f>(L15*100/F15)-100</f>
        <v>10.193383038210612</v>
      </c>
      <c r="N15" s="80">
        <f>'Wortpreis 0,05'!N15</f>
        <v>1384</v>
      </c>
      <c r="O15" s="46">
        <f>N15/L15</f>
        <v>8.0473623004545942</v>
      </c>
      <c r="P15" s="161">
        <f>Q15/L15</f>
        <v>0.85311343693836583</v>
      </c>
      <c r="Q15" s="47">
        <f>G15*I15</f>
        <v>146.72000000000003</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0.14000000000000001</v>
      </c>
      <c r="J17" s="84"/>
      <c r="K17" s="80">
        <f>'Wortpreis 0,05'!K17</f>
        <v>12582</v>
      </c>
      <c r="L17" s="85">
        <f>K17/D2</f>
        <v>228.76363636363635</v>
      </c>
      <c r="M17" s="45">
        <f>(L17*100/F17)-100</f>
        <v>9.9536834746132996</v>
      </c>
      <c r="N17" s="80">
        <f>'Wortpreis 0,05'!N17</f>
        <v>1885</v>
      </c>
      <c r="O17" s="46">
        <f>N17/L17</f>
        <v>8.2399459545382303</v>
      </c>
      <c r="P17" s="161">
        <f>Q17/L17</f>
        <v>0.90267842950246402</v>
      </c>
      <c r="Q17" s="47">
        <f>G17*I17</f>
        <v>206.50000000000003</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0.14000000000000001</v>
      </c>
      <c r="J19" s="84"/>
      <c r="K19" s="80">
        <f>'Wortpreis 0,05'!K19</f>
        <v>7606</v>
      </c>
      <c r="L19" s="85">
        <f>K19/D2</f>
        <v>138.29090909090908</v>
      </c>
      <c r="M19" s="45">
        <f>(L19*100/F19)-100</f>
        <v>7.4142070329049403</v>
      </c>
      <c r="N19" s="80">
        <f>'Wortpreis 0,05'!N19</f>
        <v>1115</v>
      </c>
      <c r="O19" s="46">
        <f>N19/L19</f>
        <v>8.0627136471206953</v>
      </c>
      <c r="P19" s="161">
        <f>Q19/L19</f>
        <v>0.89796213515645551</v>
      </c>
      <c r="Q19" s="47">
        <f>G19*I19</f>
        <v>124.18</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0.14000000000000001</v>
      </c>
      <c r="J21" s="84"/>
      <c r="K21" s="80">
        <f>'Wortpreis 0,05'!K21</f>
        <v>2761</v>
      </c>
      <c r="L21" s="85">
        <f>K21/D2</f>
        <v>50.2</v>
      </c>
      <c r="M21" s="45">
        <f>(L21*100/F21)-100</f>
        <v>6.6023166023165913</v>
      </c>
      <c r="N21" s="80">
        <f>'Wortpreis 0,05'!N21</f>
        <v>394</v>
      </c>
      <c r="O21" s="46">
        <f>N21/L21</f>
        <v>7.8486055776892423</v>
      </c>
      <c r="P21" s="161">
        <f>Q21/L21</f>
        <v>0.91195219123505977</v>
      </c>
      <c r="Q21" s="47">
        <f>G21*I21</f>
        <v>45.78</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0.14000000000000001</v>
      </c>
      <c r="J23" s="84"/>
      <c r="K23" s="80">
        <f>'Wortpreis 0,05'!K23</f>
        <v>21150</v>
      </c>
      <c r="L23" s="85">
        <f>K23/D2</f>
        <v>384.54545454545456</v>
      </c>
      <c r="M23" s="45">
        <f>(L23*100/F23)-100</f>
        <v>16.16411270390509</v>
      </c>
      <c r="N23" s="80">
        <f>'Wortpreis 0,05'!N23</f>
        <v>3360</v>
      </c>
      <c r="O23" s="46">
        <f>N23/L23</f>
        <v>8.7375886524822697</v>
      </c>
      <c r="P23" s="161">
        <f>Q23/L23</f>
        <v>0.92400000000000004</v>
      </c>
      <c r="Q23" s="47">
        <f>G23*I23</f>
        <v>355.32000000000005</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0.14000000000000001</v>
      </c>
      <c r="J25" s="84"/>
      <c r="K25" s="80">
        <f>'Wortpreis 0,05'!K25</f>
        <v>7023</v>
      </c>
      <c r="L25" s="85">
        <f>K25/D2</f>
        <v>127.69090909090909</v>
      </c>
      <c r="M25" s="45">
        <f>(L25*100/F25)-100</f>
        <v>5.0718132854577931</v>
      </c>
      <c r="N25" s="80">
        <f>'Wortpreis 0,05'!N25</f>
        <v>1070</v>
      </c>
      <c r="O25" s="46">
        <f>N25/L25</f>
        <v>8.37960985333903</v>
      </c>
      <c r="P25" s="161">
        <f>Q25/L25</f>
        <v>0.88369642602876275</v>
      </c>
      <c r="Q25" s="47">
        <f>G25*I25</f>
        <v>112.84000000000002</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0.14000000000000001</v>
      </c>
      <c r="J27" s="84"/>
      <c r="K27" s="80">
        <f>'Wortpreis 0,05'!K27</f>
        <v>4158</v>
      </c>
      <c r="L27" s="85">
        <f>K27/D2</f>
        <v>75.599999999999994</v>
      </c>
      <c r="M27" s="45">
        <f>(L27*100/F27)-100</f>
        <v>2.615992102665345</v>
      </c>
      <c r="N27" s="80">
        <f>'Wortpreis 0,05'!N27</f>
        <v>616</v>
      </c>
      <c r="O27" s="46">
        <f>N27/L27</f>
        <v>8.1481481481481488</v>
      </c>
      <c r="P27" s="161">
        <f>Q27/L27</f>
        <v>0.91851851851851873</v>
      </c>
      <c r="Q27" s="47">
        <f>G27*I27</f>
        <v>69.440000000000012</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0.14000000000000001</v>
      </c>
      <c r="J29" s="84"/>
      <c r="K29" s="80">
        <f>'Wortpreis 0,05'!K29</f>
        <v>2877</v>
      </c>
      <c r="L29" s="85">
        <f>K29/D2</f>
        <v>52.309090909090912</v>
      </c>
      <c r="M29" s="45">
        <f>(L29*100/F29)-100</f>
        <v>18.737102765167151</v>
      </c>
      <c r="N29" s="80">
        <f>'Wortpreis 0,05'!N29</f>
        <v>461</v>
      </c>
      <c r="O29" s="46">
        <f>N29/L29</f>
        <v>8.8129996524157104</v>
      </c>
      <c r="P29" s="161">
        <f>Q29/L29</f>
        <v>0.93941605839416065</v>
      </c>
      <c r="Q29" s="47">
        <f>G29*I29</f>
        <v>49.140000000000008</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0.14000000000000001</v>
      </c>
      <c r="J31" s="84"/>
      <c r="K31" s="80">
        <f>'Wortpreis 0,05'!K31</f>
        <v>12486</v>
      </c>
      <c r="L31" s="85">
        <f>K31/D2</f>
        <v>227.01818181818183</v>
      </c>
      <c r="M31" s="45">
        <f>(L31*100/F31)-100</f>
        <v>11.392630921580874</v>
      </c>
      <c r="N31" s="80">
        <f>'Wortpreis 0,05'!N31</f>
        <v>1762</v>
      </c>
      <c r="O31" s="46">
        <f>N31/L31</f>
        <v>7.7614928720166585</v>
      </c>
      <c r="P31" s="161">
        <f>Q31/L31</f>
        <v>0.79183085055261893</v>
      </c>
      <c r="Q31" s="47">
        <f>G31*I31</f>
        <v>179.76000000000002</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0.14000000000000001</v>
      </c>
      <c r="J33" s="84"/>
      <c r="K33" s="80">
        <f>'Wortpreis 0,05'!K33</f>
        <v>12493</v>
      </c>
      <c r="L33" s="85">
        <f>K33/D2</f>
        <v>227.14545454545456</v>
      </c>
      <c r="M33" s="45">
        <f>(L33*100/F33)-100</f>
        <v>10.313465783664469</v>
      </c>
      <c r="N33" s="80">
        <f>'Wortpreis 0,05'!N33</f>
        <v>1900</v>
      </c>
      <c r="O33" s="46">
        <f>N33/L33</f>
        <v>8.3646842231649714</v>
      </c>
      <c r="P33" s="161">
        <f>Q33/L33</f>
        <v>0.92266869446890265</v>
      </c>
      <c r="Q33" s="47">
        <f>G33*I33</f>
        <v>209.58</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0.14000000000000001</v>
      </c>
      <c r="J35" s="84"/>
      <c r="K35" s="80">
        <f>'Wortpreis 0,05'!K35</f>
        <v>4079</v>
      </c>
      <c r="L35" s="85">
        <f>K35/D2</f>
        <v>74.163636363636357</v>
      </c>
      <c r="M35" s="45">
        <f>(L35*100/F35)-100</f>
        <v>33.73770491803279</v>
      </c>
      <c r="N35" s="80">
        <f>'Wortpreis 0,05'!N35</f>
        <v>561</v>
      </c>
      <c r="O35" s="46">
        <f>N35/L35</f>
        <v>7.5643540083353766</v>
      </c>
      <c r="P35" s="161">
        <f>Q35/L35</f>
        <v>0.71922039715616581</v>
      </c>
      <c r="Q35" s="47">
        <f>G35*I35</f>
        <v>53.34</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0.14000000000000001</v>
      </c>
      <c r="J37" s="84"/>
      <c r="K37" s="80">
        <f>'Wortpreis 0,05'!K37</f>
        <v>71007</v>
      </c>
      <c r="L37" s="85">
        <f>K37/D2</f>
        <v>1291.0363636363636</v>
      </c>
      <c r="M37" s="45">
        <f>(L37*100/F37)-100</f>
        <v>11.019559405243967</v>
      </c>
      <c r="N37" s="80">
        <f>'Wortpreis 0,05'!N37</f>
        <v>10576</v>
      </c>
      <c r="O37" s="46">
        <f>N37/L37</f>
        <v>8.191868407340122</v>
      </c>
      <c r="P37" s="161">
        <f>Q37/L37</f>
        <v>0.89495542692973939</v>
      </c>
      <c r="Q37" s="47">
        <f>G37*I37</f>
        <v>1155.42</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0.14000000000000001</v>
      </c>
      <c r="J39" s="84"/>
      <c r="K39" s="80">
        <f>'Wortpreis 0,05'!K39</f>
        <v>9710</v>
      </c>
      <c r="L39" s="85">
        <f>K39/D2</f>
        <v>176.54545454545453</v>
      </c>
      <c r="M39" s="45">
        <f>(L39*100/F39)-100</f>
        <v>9.7423146473779241</v>
      </c>
      <c r="N39" s="80">
        <f>'Wortpreis 0,05'!N39</f>
        <v>1457</v>
      </c>
      <c r="O39" s="46">
        <f>N39/L39</f>
        <v>8.2528321318228635</v>
      </c>
      <c r="P39" s="161">
        <f>Q39/L39</f>
        <v>0.96190525231719892</v>
      </c>
      <c r="Q39" s="47">
        <f>G39*I39</f>
        <v>169.82000000000002</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0.14000000000000001</v>
      </c>
      <c r="J41" s="84"/>
      <c r="K41" s="80">
        <f>'Wortpreis 0,05'!K41</f>
        <v>52330</v>
      </c>
      <c r="L41" s="85">
        <f>K41/D2</f>
        <v>951.4545454545455</v>
      </c>
      <c r="M41" s="45">
        <f>(L41*100/F41)-100</f>
        <v>25.80839043154225</v>
      </c>
      <c r="N41" s="80">
        <f>'Wortpreis 0,05'!N41</f>
        <v>7999</v>
      </c>
      <c r="O41" s="46">
        <f>N41/L41</f>
        <v>8.40712784253774</v>
      </c>
      <c r="P41" s="161">
        <f>Q41/L41</f>
        <v>0.77838715841773365</v>
      </c>
      <c r="Q41" s="47">
        <f>G41*I41</f>
        <v>740.6</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0.14000000000000001</v>
      </c>
      <c r="J43" s="84"/>
      <c r="K43" s="80">
        <f>'Wortpreis 0,05'!K43</f>
        <v>16118</v>
      </c>
      <c r="L43" s="85">
        <f>K43/D2</f>
        <v>293.05454545454546</v>
      </c>
      <c r="M43" s="45">
        <f>(L43*100/F43)-100</f>
        <v>17.384021557060677</v>
      </c>
      <c r="N43" s="80">
        <f>'Wortpreis 0,05'!N43</f>
        <v>2350</v>
      </c>
      <c r="O43" s="46">
        <f>N43/L43</f>
        <v>8.0189849857302384</v>
      </c>
      <c r="P43" s="161">
        <f>Q43/L43</f>
        <v>0.88140588162303013</v>
      </c>
      <c r="Q43" s="47">
        <f>G43*I43</f>
        <v>258.3</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0.14000000000000001</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0.88599356143328767</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19.90681551511959</v>
      </c>
      <c r="H56" s="97" t="s">
        <v>4</v>
      </c>
    </row>
    <row r="57" spans="1:17" ht="15.75">
      <c r="A57" s="86" t="s">
        <v>66</v>
      </c>
      <c r="B57" s="86"/>
      <c r="C57" s="86"/>
      <c r="D57" s="86"/>
      <c r="E57" s="86"/>
      <c r="F57" s="86"/>
      <c r="G57" s="87">
        <f>G50*G48*25</f>
        <v>24.883519393899487</v>
      </c>
      <c r="H57" s="98" t="s">
        <v>4</v>
      </c>
    </row>
    <row r="58" spans="1:17" ht="15.75">
      <c r="A58" s="90" t="s">
        <v>67</v>
      </c>
      <c r="B58" s="90"/>
      <c r="C58" s="90"/>
      <c r="D58" s="90"/>
      <c r="E58" s="90"/>
      <c r="F58" s="90"/>
      <c r="G58" s="91">
        <f>G50*G48*30</f>
        <v>29.860223272679384</v>
      </c>
      <c r="H58" s="97" t="s">
        <v>4</v>
      </c>
    </row>
    <row r="59" spans="1:17" ht="15.75">
      <c r="A59" s="86" t="s">
        <v>68</v>
      </c>
      <c r="B59" s="86"/>
      <c r="C59" s="86"/>
      <c r="D59" s="86"/>
      <c r="E59" s="86"/>
      <c r="F59" s="86"/>
      <c r="G59" s="87">
        <f>G50*G48*35</f>
        <v>34.836927151459278</v>
      </c>
      <c r="H59" s="98" t="s">
        <v>4</v>
      </c>
    </row>
    <row r="60" spans="1:17" ht="15.75">
      <c r="A60" s="90" t="s">
        <v>69</v>
      </c>
      <c r="B60" s="90"/>
      <c r="C60" s="90"/>
      <c r="D60" s="90"/>
      <c r="E60" s="90"/>
      <c r="F60" s="90"/>
      <c r="G60" s="91">
        <f>G50*G48*40</f>
        <v>39.813631030239179</v>
      </c>
      <c r="H60" s="97" t="s">
        <v>4</v>
      </c>
    </row>
    <row r="61" spans="1:17" s="114" customFormat="1" ht="15.75">
      <c r="A61" s="86" t="s">
        <v>70</v>
      </c>
      <c r="B61" s="89"/>
      <c r="C61" s="89"/>
      <c r="D61" s="89"/>
      <c r="E61" s="89"/>
      <c r="F61" s="89"/>
      <c r="G61" s="102">
        <f>G50*G48*45</f>
        <v>44.790334909019073</v>
      </c>
      <c r="H61" s="107" t="s">
        <v>4</v>
      </c>
      <c r="I61" s="159"/>
    </row>
    <row r="62" spans="1:17" ht="15.75">
      <c r="A62" s="90" t="s">
        <v>71</v>
      </c>
      <c r="B62" s="90"/>
      <c r="C62" s="90"/>
      <c r="D62" s="90"/>
      <c r="E62" s="90"/>
      <c r="F62" s="90"/>
      <c r="G62" s="108">
        <f>G50*G48*50</f>
        <v>49.767038787798974</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3" sqref="A43:C43"/>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0.15</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0.15</v>
      </c>
      <c r="J5" s="84"/>
      <c r="K5" s="80">
        <f>'Wortpreis 0,05'!K5</f>
        <v>34561</v>
      </c>
      <c r="L5" s="85">
        <f>K5/D2</f>
        <v>628.38181818181818</v>
      </c>
      <c r="M5" s="45">
        <f>(L5*100/F5)-100</f>
        <v>15.863756746790031</v>
      </c>
      <c r="N5" s="80">
        <f>'Wortpreis 0,05'!N5</f>
        <v>5184</v>
      </c>
      <c r="O5" s="46">
        <f>N5/L5</f>
        <v>8.2497612916292926</v>
      </c>
      <c r="P5" s="161">
        <f>Q5/L5</f>
        <v>0.9457625647406035</v>
      </c>
      <c r="Q5" s="47">
        <f>G5*I5</f>
        <v>594.29999999999995</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0.15</v>
      </c>
      <c r="J7" s="84"/>
      <c r="K7" s="80">
        <f>'Wortpreis 0,05'!K7</f>
        <v>19463</v>
      </c>
      <c r="L7" s="85">
        <f>K7/D2</f>
        <v>353.87272727272727</v>
      </c>
      <c r="M7" s="45">
        <f>(L7*100/F7)-100</f>
        <v>12.744019000173779</v>
      </c>
      <c r="N7" s="80">
        <f>'Wortpreis 0,05'!N7</f>
        <v>2991</v>
      </c>
      <c r="O7" s="46">
        <f>N7/L7</f>
        <v>8.4521913374094435</v>
      </c>
      <c r="P7" s="161">
        <f>Q7/L7</f>
        <v>0.96941632841802394</v>
      </c>
      <c r="Q7" s="47">
        <f>G7*I7</f>
        <v>343.05</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0.15</v>
      </c>
      <c r="J9" s="84"/>
      <c r="K9" s="80">
        <f>'Wortpreis 0,05'!K9</f>
        <v>15189</v>
      </c>
      <c r="L9" s="85">
        <f>K9/D2</f>
        <v>276.16363636363639</v>
      </c>
      <c r="M9" s="45">
        <f>(L9*100/F9)-100</f>
        <v>21.17271639409654</v>
      </c>
      <c r="N9" s="80">
        <f>'Wortpreis 0,05'!N9</f>
        <v>2344</v>
      </c>
      <c r="O9" s="46">
        <f>N9/L9</f>
        <v>8.4877213773125284</v>
      </c>
      <c r="P9" s="161">
        <f>Q9/L9</f>
        <v>0.87882678253999591</v>
      </c>
      <c r="Q9" s="47">
        <f>G9*I9</f>
        <v>242.7</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0.15</v>
      </c>
      <c r="J11" s="84"/>
      <c r="K11" s="80">
        <f>'Wortpreis 0,05'!K11</f>
        <v>144250</v>
      </c>
      <c r="L11" s="85">
        <f>K11/D2</f>
        <v>2622.7272727272725</v>
      </c>
      <c r="M11" s="45">
        <f>(L11*100/F11)-100</f>
        <v>10.667843031953637</v>
      </c>
      <c r="N11" s="80">
        <f>'Wortpreis 0,05'!N11</f>
        <v>22602</v>
      </c>
      <c r="O11" s="46">
        <f>N11/L11</f>
        <v>8.6177469670710583</v>
      </c>
      <c r="P11" s="161">
        <f>Q11/L11</f>
        <v>1.0230571923743501</v>
      </c>
      <c r="Q11" s="47">
        <f>G11*I11</f>
        <v>2683.2</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0.15</v>
      </c>
      <c r="J13" s="84"/>
      <c r="K13" s="80">
        <f>'Wortpreis 0,05'!K13</f>
        <v>12668</v>
      </c>
      <c r="L13" s="85">
        <f>K13/D2</f>
        <v>230.32727272727271</v>
      </c>
      <c r="M13" s="45">
        <f>(L13*100/F13)-100</f>
        <v>-1.6612327278373016</v>
      </c>
      <c r="N13" s="80">
        <f>'Wortpreis 0,05'!N13</f>
        <v>1935</v>
      </c>
      <c r="O13" s="46">
        <f>N13/L13</f>
        <v>8.4010893590148417</v>
      </c>
      <c r="P13" s="161">
        <f>Q13/L13</f>
        <v>1.0452518155983581</v>
      </c>
      <c r="Q13" s="47">
        <f>G13*I13</f>
        <v>240.75</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0.15</v>
      </c>
      <c r="J15" s="84"/>
      <c r="K15" s="80">
        <f>'Wortpreis 0,05'!K15</f>
        <v>9459</v>
      </c>
      <c r="L15" s="85">
        <f>K15/D2</f>
        <v>171.98181818181817</v>
      </c>
      <c r="M15" s="45">
        <f>(L15*100/F15)-100</f>
        <v>10.193383038210612</v>
      </c>
      <c r="N15" s="80">
        <f>'Wortpreis 0,05'!N15</f>
        <v>1384</v>
      </c>
      <c r="O15" s="46">
        <f>N15/L15</f>
        <v>8.0473623004545942</v>
      </c>
      <c r="P15" s="161">
        <f>Q15/L15</f>
        <v>0.91405011100539169</v>
      </c>
      <c r="Q15" s="47">
        <f>G15*I15</f>
        <v>157.19999999999999</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0.15</v>
      </c>
      <c r="J17" s="84"/>
      <c r="K17" s="80">
        <f>'Wortpreis 0,05'!K17</f>
        <v>12582</v>
      </c>
      <c r="L17" s="85">
        <f>K17/D2</f>
        <v>228.76363636363635</v>
      </c>
      <c r="M17" s="45">
        <f>(L17*100/F17)-100</f>
        <v>9.9536834746132996</v>
      </c>
      <c r="N17" s="80">
        <f>'Wortpreis 0,05'!N17</f>
        <v>1885</v>
      </c>
      <c r="O17" s="46">
        <f>N17/L17</f>
        <v>8.2399459545382303</v>
      </c>
      <c r="P17" s="161">
        <f>Q17/L17</f>
        <v>0.96715546018121135</v>
      </c>
      <c r="Q17" s="47">
        <f>G17*I17</f>
        <v>221.25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0.15</v>
      </c>
      <c r="J19" s="84"/>
      <c r="K19" s="80">
        <f>'Wortpreis 0,05'!K19</f>
        <v>7606</v>
      </c>
      <c r="L19" s="85">
        <f>K19/D2</f>
        <v>138.29090909090908</v>
      </c>
      <c r="M19" s="45">
        <f>(L19*100/F19)-100</f>
        <v>7.4142070329049403</v>
      </c>
      <c r="N19" s="80">
        <f>'Wortpreis 0,05'!N19</f>
        <v>1115</v>
      </c>
      <c r="O19" s="46">
        <f>N19/L19</f>
        <v>8.0627136471206953</v>
      </c>
      <c r="P19" s="161">
        <f>Q19/L19</f>
        <v>0.96210228766763073</v>
      </c>
      <c r="Q19" s="47">
        <f>G19*I19</f>
        <v>133.04999999999998</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0.15</v>
      </c>
      <c r="J21" s="84"/>
      <c r="K21" s="80">
        <f>'Wortpreis 0,05'!K21</f>
        <v>2761</v>
      </c>
      <c r="L21" s="85">
        <f>K21/D2</f>
        <v>50.2</v>
      </c>
      <c r="M21" s="45">
        <f>(L21*100/F21)-100</f>
        <v>6.6023166023165913</v>
      </c>
      <c r="N21" s="80">
        <f>'Wortpreis 0,05'!N21</f>
        <v>394</v>
      </c>
      <c r="O21" s="46">
        <f>N21/L21</f>
        <v>7.8486055776892423</v>
      </c>
      <c r="P21" s="161">
        <f>Q21/L21</f>
        <v>0.97709163346613537</v>
      </c>
      <c r="Q21" s="47">
        <f>G21*I21</f>
        <v>49.05</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0.15</v>
      </c>
      <c r="J23" s="84"/>
      <c r="K23" s="80">
        <f>'Wortpreis 0,05'!K23</f>
        <v>21150</v>
      </c>
      <c r="L23" s="85">
        <f>K23/D2</f>
        <v>384.54545454545456</v>
      </c>
      <c r="M23" s="45">
        <f>(L23*100/F23)-100</f>
        <v>16.16411270390509</v>
      </c>
      <c r="N23" s="80">
        <f>'Wortpreis 0,05'!N23</f>
        <v>3360</v>
      </c>
      <c r="O23" s="46">
        <f>N23/L23</f>
        <v>8.7375886524822697</v>
      </c>
      <c r="P23" s="161">
        <f>Q23/L23</f>
        <v>0.98999999999999988</v>
      </c>
      <c r="Q23" s="47">
        <f>G23*I23</f>
        <v>380.7</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0.15</v>
      </c>
      <c r="J25" s="84"/>
      <c r="K25" s="80">
        <f>'Wortpreis 0,05'!K25</f>
        <v>7023</v>
      </c>
      <c r="L25" s="85">
        <f>K25/D2</f>
        <v>127.69090909090909</v>
      </c>
      <c r="M25" s="45">
        <f>(L25*100/F25)-100</f>
        <v>5.0718132854577931</v>
      </c>
      <c r="N25" s="80">
        <f>'Wortpreis 0,05'!N25</f>
        <v>1070</v>
      </c>
      <c r="O25" s="46">
        <f>N25/L25</f>
        <v>8.37960985333903</v>
      </c>
      <c r="P25" s="161">
        <f>Q25/L25</f>
        <v>0.94681759931653131</v>
      </c>
      <c r="Q25" s="47">
        <f>G25*I25</f>
        <v>120.89999999999999</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0.15</v>
      </c>
      <c r="J27" s="84"/>
      <c r="K27" s="80">
        <f>'Wortpreis 0,05'!K27</f>
        <v>4158</v>
      </c>
      <c r="L27" s="85">
        <f>K27/D2</f>
        <v>75.599999999999994</v>
      </c>
      <c r="M27" s="45">
        <f>(L27*100/F27)-100</f>
        <v>2.615992102665345</v>
      </c>
      <c r="N27" s="80">
        <f>'Wortpreis 0,05'!N27</f>
        <v>616</v>
      </c>
      <c r="O27" s="46">
        <f>N27/L27</f>
        <v>8.1481481481481488</v>
      </c>
      <c r="P27" s="161">
        <f>Q27/L27</f>
        <v>0.98412698412698407</v>
      </c>
      <c r="Q27" s="47">
        <f>G27*I27</f>
        <v>74.399999999999991</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0.15</v>
      </c>
      <c r="J29" s="84"/>
      <c r="K29" s="80">
        <f>'Wortpreis 0,05'!K29</f>
        <v>2877</v>
      </c>
      <c r="L29" s="85">
        <f>K29/D2</f>
        <v>52.309090909090912</v>
      </c>
      <c r="M29" s="45">
        <f>(L29*100/F29)-100</f>
        <v>18.737102765167151</v>
      </c>
      <c r="N29" s="80">
        <f>'Wortpreis 0,05'!N29</f>
        <v>461</v>
      </c>
      <c r="O29" s="46">
        <f>N29/L29</f>
        <v>8.8129996524157104</v>
      </c>
      <c r="P29" s="161">
        <f>Q29/L29</f>
        <v>1.0065172054223148</v>
      </c>
      <c r="Q29" s="47">
        <f>G29*I29</f>
        <v>52.65</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0.15</v>
      </c>
      <c r="J31" s="84"/>
      <c r="K31" s="80">
        <f>'Wortpreis 0,05'!K31</f>
        <v>12486</v>
      </c>
      <c r="L31" s="85">
        <f>K31/D2</f>
        <v>227.01818181818183</v>
      </c>
      <c r="M31" s="45">
        <f>(L31*100/F31)-100</f>
        <v>11.392630921580874</v>
      </c>
      <c r="N31" s="80">
        <f>'Wortpreis 0,05'!N31</f>
        <v>1762</v>
      </c>
      <c r="O31" s="46">
        <f>N31/L31</f>
        <v>7.7614928720166585</v>
      </c>
      <c r="P31" s="161">
        <f>Q31/L31</f>
        <v>0.84839019702066309</v>
      </c>
      <c r="Q31" s="47">
        <f>G31*I31</f>
        <v>192.6</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0.15</v>
      </c>
      <c r="J33" s="84"/>
      <c r="K33" s="80">
        <f>'Wortpreis 0,05'!K33</f>
        <v>12493</v>
      </c>
      <c r="L33" s="85">
        <f>K33/D2</f>
        <v>227.14545454545456</v>
      </c>
      <c r="M33" s="45">
        <f>(L33*100/F33)-100</f>
        <v>10.313465783664469</v>
      </c>
      <c r="N33" s="80">
        <f>'Wortpreis 0,05'!N33</f>
        <v>1900</v>
      </c>
      <c r="O33" s="46">
        <f>N33/L33</f>
        <v>8.3646842231649714</v>
      </c>
      <c r="P33" s="161">
        <f>Q33/L33</f>
        <v>0.98857360121668125</v>
      </c>
      <c r="Q33" s="47">
        <f>G33*I33</f>
        <v>224.54999999999998</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0.15</v>
      </c>
      <c r="J35" s="84"/>
      <c r="K35" s="80">
        <f>'Wortpreis 0,05'!K35</f>
        <v>4079</v>
      </c>
      <c r="L35" s="85">
        <f>K35/D2</f>
        <v>74.163636363636357</v>
      </c>
      <c r="M35" s="45">
        <f>(L35*100/F35)-100</f>
        <v>33.73770491803279</v>
      </c>
      <c r="N35" s="80">
        <f>'Wortpreis 0,05'!N35</f>
        <v>561</v>
      </c>
      <c r="O35" s="46">
        <f>N35/L35</f>
        <v>7.5643540083353766</v>
      </c>
      <c r="P35" s="161">
        <f>Q35/L35</f>
        <v>0.77059328266732052</v>
      </c>
      <c r="Q35" s="47">
        <f>G35*I35</f>
        <v>57.15</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0.15</v>
      </c>
      <c r="J37" s="84"/>
      <c r="K37" s="80">
        <f>'Wortpreis 0,05'!K37</f>
        <v>71007</v>
      </c>
      <c r="L37" s="85">
        <f>K37/D2</f>
        <v>1291.0363636363636</v>
      </c>
      <c r="M37" s="45">
        <f>(L37*100/F37)-100</f>
        <v>11.019559405243967</v>
      </c>
      <c r="N37" s="80">
        <f>'Wortpreis 0,05'!N37</f>
        <v>10576</v>
      </c>
      <c r="O37" s="46">
        <f>N37/L37</f>
        <v>8.191868407340122</v>
      </c>
      <c r="P37" s="161">
        <f>Q37/L37</f>
        <v>0.9588808145675779</v>
      </c>
      <c r="Q37" s="47">
        <f>G37*I37</f>
        <v>1237.95</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0.15</v>
      </c>
      <c r="J39" s="84"/>
      <c r="K39" s="80">
        <f>'Wortpreis 0,05'!K39</f>
        <v>9710</v>
      </c>
      <c r="L39" s="85">
        <f>K39/D2</f>
        <v>176.54545454545453</v>
      </c>
      <c r="M39" s="45">
        <f>(L39*100/F39)-100</f>
        <v>9.7423146473779241</v>
      </c>
      <c r="N39" s="80">
        <f>'Wortpreis 0,05'!N39</f>
        <v>1457</v>
      </c>
      <c r="O39" s="46">
        <f>N39/L39</f>
        <v>8.2528321318228635</v>
      </c>
      <c r="P39" s="161">
        <f>Q39/L39</f>
        <v>1.0306127703398558</v>
      </c>
      <c r="Q39" s="47">
        <f>G39*I39</f>
        <v>181.95</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0.15</v>
      </c>
      <c r="J41" s="84"/>
      <c r="K41" s="80">
        <f>'Wortpreis 0,05'!K41</f>
        <v>52330</v>
      </c>
      <c r="L41" s="85">
        <f>K41/D2</f>
        <v>951.4545454545455</v>
      </c>
      <c r="M41" s="45">
        <f>(L41*100/F41)-100</f>
        <v>25.80839043154225</v>
      </c>
      <c r="N41" s="80">
        <f>'Wortpreis 0,05'!N41</f>
        <v>7999</v>
      </c>
      <c r="O41" s="46">
        <f>N41/L41</f>
        <v>8.40712784253774</v>
      </c>
      <c r="P41" s="161">
        <f>Q41/L41</f>
        <v>0.83398624116185738</v>
      </c>
      <c r="Q41" s="47">
        <f>G41*I41</f>
        <v>793.5</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0.15</v>
      </c>
      <c r="J43" s="84"/>
      <c r="K43" s="80">
        <f>'Wortpreis 0,05'!K43</f>
        <v>16118</v>
      </c>
      <c r="L43" s="85">
        <f>K43/D2</f>
        <v>293.05454545454546</v>
      </c>
      <c r="M43" s="45">
        <f>(L43*100/F43)-100</f>
        <v>17.384021557060677</v>
      </c>
      <c r="N43" s="80">
        <f>'Wortpreis 0,05'!N43</f>
        <v>2350</v>
      </c>
      <c r="O43" s="46">
        <f>N43/L43</f>
        <v>8.0189849857302384</v>
      </c>
      <c r="P43" s="161">
        <f>Q43/L43</f>
        <v>0.94436344459610366</v>
      </c>
      <c r="Q43" s="47">
        <f>G43*I43</f>
        <v>276.75</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0.15</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0.94927881582137952</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21.328730909056702</v>
      </c>
      <c r="H56" s="97" t="s">
        <v>4</v>
      </c>
    </row>
    <row r="57" spans="1:17" ht="15.75">
      <c r="A57" s="86" t="s">
        <v>66</v>
      </c>
      <c r="B57" s="86"/>
      <c r="C57" s="86"/>
      <c r="D57" s="86"/>
      <c r="E57" s="86"/>
      <c r="F57" s="86"/>
      <c r="G57" s="87">
        <f>G50*G48*25</f>
        <v>26.660913636320878</v>
      </c>
      <c r="H57" s="98" t="s">
        <v>4</v>
      </c>
    </row>
    <row r="58" spans="1:17" ht="15.75">
      <c r="A58" s="90" t="s">
        <v>67</v>
      </c>
      <c r="B58" s="90"/>
      <c r="C58" s="90"/>
      <c r="D58" s="90"/>
      <c r="E58" s="90"/>
      <c r="F58" s="90"/>
      <c r="G58" s="91">
        <f>G50*G48*30</f>
        <v>31.993096363585053</v>
      </c>
      <c r="H58" s="97" t="s">
        <v>4</v>
      </c>
    </row>
    <row r="59" spans="1:17" ht="15.75">
      <c r="A59" s="86" t="s">
        <v>68</v>
      </c>
      <c r="B59" s="86"/>
      <c r="C59" s="86"/>
      <c r="D59" s="86"/>
      <c r="E59" s="86"/>
      <c r="F59" s="86"/>
      <c r="G59" s="87">
        <f>G50*G48*35</f>
        <v>37.325279090849229</v>
      </c>
      <c r="H59" s="98" t="s">
        <v>4</v>
      </c>
    </row>
    <row r="60" spans="1:17" ht="15.75">
      <c r="A60" s="90" t="s">
        <v>69</v>
      </c>
      <c r="B60" s="90"/>
      <c r="C60" s="90"/>
      <c r="D60" s="90"/>
      <c r="E60" s="90"/>
      <c r="F60" s="90"/>
      <c r="G60" s="91">
        <f>G50*G48*40</f>
        <v>42.657461818113404</v>
      </c>
      <c r="H60" s="97" t="s">
        <v>4</v>
      </c>
    </row>
    <row r="61" spans="1:17" s="114" customFormat="1" ht="15.75">
      <c r="A61" s="86" t="s">
        <v>70</v>
      </c>
      <c r="B61" s="89"/>
      <c r="C61" s="89"/>
      <c r="D61" s="89"/>
      <c r="E61" s="89"/>
      <c r="F61" s="89"/>
      <c r="G61" s="102">
        <f>G50*G48*45</f>
        <v>47.98964454537758</v>
      </c>
      <c r="H61" s="107" t="s">
        <v>4</v>
      </c>
      <c r="I61" s="159"/>
    </row>
    <row r="62" spans="1:17" ht="15.75">
      <c r="A62" s="90" t="s">
        <v>71</v>
      </c>
      <c r="B62" s="90"/>
      <c r="C62" s="90"/>
      <c r="D62" s="90"/>
      <c r="E62" s="90"/>
      <c r="F62" s="90"/>
      <c r="G62" s="108">
        <f>G50*G48*50</f>
        <v>53.321827272641755</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21" sqref="A21:C21"/>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0.16</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0.16</v>
      </c>
      <c r="J5" s="84"/>
      <c r="K5" s="80">
        <f>'Wortpreis 0,05'!K5</f>
        <v>34561</v>
      </c>
      <c r="L5" s="85">
        <f>K5/D2</f>
        <v>628.38181818181818</v>
      </c>
      <c r="M5" s="45">
        <f>(L5*100/F5)-100</f>
        <v>15.863756746790031</v>
      </c>
      <c r="N5" s="80">
        <f>'Wortpreis 0,05'!N5</f>
        <v>5184</v>
      </c>
      <c r="O5" s="46">
        <f>N5/L5</f>
        <v>8.2497612916292926</v>
      </c>
      <c r="P5" s="161">
        <f>Q5/L5</f>
        <v>1.0088134023899771</v>
      </c>
      <c r="Q5" s="47">
        <f>G5*I5</f>
        <v>633.91999999999996</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0.16</v>
      </c>
      <c r="J7" s="84"/>
      <c r="K7" s="80">
        <f>'Wortpreis 0,05'!K7</f>
        <v>19463</v>
      </c>
      <c r="L7" s="85">
        <f>K7/D2</f>
        <v>353.87272727272727</v>
      </c>
      <c r="M7" s="45">
        <f>(L7*100/F7)-100</f>
        <v>12.744019000173779</v>
      </c>
      <c r="N7" s="80">
        <f>'Wortpreis 0,05'!N7</f>
        <v>2991</v>
      </c>
      <c r="O7" s="46">
        <f>N7/L7</f>
        <v>8.4521913374094435</v>
      </c>
      <c r="P7" s="161">
        <f>Q7/L7</f>
        <v>1.0340440836458922</v>
      </c>
      <c r="Q7" s="47">
        <f>G7*I7</f>
        <v>365.92</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0.16</v>
      </c>
      <c r="J9" s="84"/>
      <c r="K9" s="80">
        <f>'Wortpreis 0,05'!K9</f>
        <v>15189</v>
      </c>
      <c r="L9" s="85">
        <f>K9/D2</f>
        <v>276.16363636363639</v>
      </c>
      <c r="M9" s="45">
        <f>(L9*100/F9)-100</f>
        <v>21.17271639409654</v>
      </c>
      <c r="N9" s="80">
        <f>'Wortpreis 0,05'!N9</f>
        <v>2344</v>
      </c>
      <c r="O9" s="46">
        <f>N9/L9</f>
        <v>8.4877213773125284</v>
      </c>
      <c r="P9" s="161">
        <f>Q9/L9</f>
        <v>0.93741523470932908</v>
      </c>
      <c r="Q9" s="47">
        <f>G9*I9</f>
        <v>258.88</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0.16</v>
      </c>
      <c r="J11" s="84"/>
      <c r="K11" s="80">
        <f>'Wortpreis 0,05'!K11</f>
        <v>144250</v>
      </c>
      <c r="L11" s="85">
        <f>K11/D2</f>
        <v>2622.7272727272725</v>
      </c>
      <c r="M11" s="45">
        <f>(L11*100/F11)-100</f>
        <v>10.667843031953637</v>
      </c>
      <c r="N11" s="80">
        <f>'Wortpreis 0,05'!N11</f>
        <v>22602</v>
      </c>
      <c r="O11" s="46">
        <f>N11/L11</f>
        <v>8.6177469670710583</v>
      </c>
      <c r="P11" s="161">
        <f>Q11/L11</f>
        <v>1.0912610051993068</v>
      </c>
      <c r="Q11" s="47">
        <f>G11*I11</f>
        <v>2862.08</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0.16</v>
      </c>
      <c r="J13" s="84"/>
      <c r="K13" s="80">
        <f>'Wortpreis 0,05'!K13</f>
        <v>12668</v>
      </c>
      <c r="L13" s="85">
        <f>K13/D2</f>
        <v>230.32727272727271</v>
      </c>
      <c r="M13" s="45">
        <f>(L13*100/F13)-100</f>
        <v>-1.6612327278373016</v>
      </c>
      <c r="N13" s="80">
        <f>'Wortpreis 0,05'!N13</f>
        <v>1935</v>
      </c>
      <c r="O13" s="46">
        <f>N13/L13</f>
        <v>8.4010893590148417</v>
      </c>
      <c r="P13" s="161">
        <f>Q13/L13</f>
        <v>1.114935269971582</v>
      </c>
      <c r="Q13" s="47">
        <f>G13*I13</f>
        <v>256.8</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0.16</v>
      </c>
      <c r="J15" s="84"/>
      <c r="K15" s="80">
        <f>'Wortpreis 0,05'!K15</f>
        <v>9459</v>
      </c>
      <c r="L15" s="85">
        <f>K15/D2</f>
        <v>171.98181818181817</v>
      </c>
      <c r="M15" s="45">
        <f>(L15*100/F15)-100</f>
        <v>10.193383038210612</v>
      </c>
      <c r="N15" s="80">
        <f>'Wortpreis 0,05'!N15</f>
        <v>1384</v>
      </c>
      <c r="O15" s="46">
        <f>N15/L15</f>
        <v>8.0473623004545942</v>
      </c>
      <c r="P15" s="161">
        <f>Q15/L15</f>
        <v>0.97498678507241787</v>
      </c>
      <c r="Q15" s="47">
        <f>G15*I15</f>
        <v>167.68</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0.16</v>
      </c>
      <c r="J17" s="84"/>
      <c r="K17" s="80">
        <f>'Wortpreis 0,05'!K17</f>
        <v>12582</v>
      </c>
      <c r="L17" s="85">
        <f>K17/D2</f>
        <v>228.76363636363635</v>
      </c>
      <c r="M17" s="45">
        <f>(L17*100/F17)-100</f>
        <v>9.9536834746132996</v>
      </c>
      <c r="N17" s="80">
        <f>'Wortpreis 0,05'!N17</f>
        <v>1885</v>
      </c>
      <c r="O17" s="46">
        <f>N17/L17</f>
        <v>8.2399459545382303</v>
      </c>
      <c r="P17" s="161">
        <f>Q17/L17</f>
        <v>1.0316324908599588</v>
      </c>
      <c r="Q17" s="47">
        <f>G17*I17</f>
        <v>236</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0.16</v>
      </c>
      <c r="J19" s="84"/>
      <c r="K19" s="80">
        <f>'Wortpreis 0,05'!K19</f>
        <v>7606</v>
      </c>
      <c r="L19" s="85">
        <f>K19/D2</f>
        <v>138.29090909090908</v>
      </c>
      <c r="M19" s="45">
        <f>(L19*100/F19)-100</f>
        <v>7.4142070329049403</v>
      </c>
      <c r="N19" s="80">
        <f>'Wortpreis 0,05'!N19</f>
        <v>1115</v>
      </c>
      <c r="O19" s="46">
        <f>N19/L19</f>
        <v>8.0627136471206953</v>
      </c>
      <c r="P19" s="161">
        <f>Q19/L19</f>
        <v>1.0262424401788064</v>
      </c>
      <c r="Q19" s="47">
        <f>G19*I19</f>
        <v>141.92000000000002</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0.16</v>
      </c>
      <c r="J21" s="84"/>
      <c r="K21" s="80">
        <f>'Wortpreis 0,05'!K21</f>
        <v>2761</v>
      </c>
      <c r="L21" s="85">
        <f>K21/D2</f>
        <v>50.2</v>
      </c>
      <c r="M21" s="45">
        <f>(L21*100/F21)-100</f>
        <v>6.6023166023165913</v>
      </c>
      <c r="N21" s="80">
        <f>'Wortpreis 0,05'!N21</f>
        <v>394</v>
      </c>
      <c r="O21" s="46">
        <f>N21/L21</f>
        <v>7.8486055776892423</v>
      </c>
      <c r="P21" s="161">
        <f>Q21/L21</f>
        <v>1.0422310756972111</v>
      </c>
      <c r="Q21" s="47">
        <f>G21*I21</f>
        <v>52.32</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0.16</v>
      </c>
      <c r="J23" s="84"/>
      <c r="K23" s="80">
        <f>'Wortpreis 0,05'!K23</f>
        <v>21150</v>
      </c>
      <c r="L23" s="85">
        <f>K23/D2</f>
        <v>384.54545454545456</v>
      </c>
      <c r="M23" s="45">
        <f>(L23*100/F23)-100</f>
        <v>16.16411270390509</v>
      </c>
      <c r="N23" s="80">
        <f>'Wortpreis 0,05'!N23</f>
        <v>3360</v>
      </c>
      <c r="O23" s="46">
        <f>N23/L23</f>
        <v>8.7375886524822697</v>
      </c>
      <c r="P23" s="161">
        <f>Q23/L23</f>
        <v>1.0559999999999998</v>
      </c>
      <c r="Q23" s="47">
        <f>G23*I23</f>
        <v>406.08</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0.16</v>
      </c>
      <c r="J25" s="84"/>
      <c r="K25" s="80">
        <f>'Wortpreis 0,05'!K25</f>
        <v>7023</v>
      </c>
      <c r="L25" s="85">
        <f>K25/D2</f>
        <v>127.69090909090909</v>
      </c>
      <c r="M25" s="45">
        <f>(L25*100/F25)-100</f>
        <v>5.0718132854577931</v>
      </c>
      <c r="N25" s="80">
        <f>'Wortpreis 0,05'!N25</f>
        <v>1070</v>
      </c>
      <c r="O25" s="46">
        <f>N25/L25</f>
        <v>8.37960985333903</v>
      </c>
      <c r="P25" s="161">
        <f>Q25/L25</f>
        <v>1.0099387726043003</v>
      </c>
      <c r="Q25" s="47">
        <f>G25*I25</f>
        <v>128.96</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0.16</v>
      </c>
      <c r="J27" s="84"/>
      <c r="K27" s="80">
        <f>'Wortpreis 0,05'!K27</f>
        <v>4158</v>
      </c>
      <c r="L27" s="85">
        <f>K27/D2</f>
        <v>75.599999999999994</v>
      </c>
      <c r="M27" s="45">
        <f>(L27*100/F27)-100</f>
        <v>2.615992102665345</v>
      </c>
      <c r="N27" s="80">
        <f>'Wortpreis 0,05'!N27</f>
        <v>616</v>
      </c>
      <c r="O27" s="46">
        <f>N27/L27</f>
        <v>8.1481481481481488</v>
      </c>
      <c r="P27" s="161">
        <f>Q27/L27</f>
        <v>1.0497354497354499</v>
      </c>
      <c r="Q27" s="47">
        <f>G27*I27</f>
        <v>79.36</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0.16</v>
      </c>
      <c r="J29" s="84"/>
      <c r="K29" s="80">
        <f>'Wortpreis 0,05'!K29</f>
        <v>2877</v>
      </c>
      <c r="L29" s="85">
        <f>K29/D2</f>
        <v>52.309090909090912</v>
      </c>
      <c r="M29" s="45">
        <f>(L29*100/F29)-100</f>
        <v>18.737102765167151</v>
      </c>
      <c r="N29" s="80">
        <f>'Wortpreis 0,05'!N29</f>
        <v>461</v>
      </c>
      <c r="O29" s="46">
        <f>N29/L29</f>
        <v>8.8129996524157104</v>
      </c>
      <c r="P29" s="161">
        <f>Q29/L29</f>
        <v>1.0736183524504692</v>
      </c>
      <c r="Q29" s="47">
        <f>G29*I29</f>
        <v>56.160000000000004</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0.16</v>
      </c>
      <c r="J31" s="84"/>
      <c r="K31" s="80">
        <f>'Wortpreis 0,05'!K31</f>
        <v>12486</v>
      </c>
      <c r="L31" s="85">
        <f>K31/D2</f>
        <v>227.01818181818183</v>
      </c>
      <c r="M31" s="45">
        <f>(L31*100/F31)-100</f>
        <v>11.392630921580874</v>
      </c>
      <c r="N31" s="80">
        <f>'Wortpreis 0,05'!N31</f>
        <v>1762</v>
      </c>
      <c r="O31" s="46">
        <f>N31/L31</f>
        <v>7.7614928720166585</v>
      </c>
      <c r="P31" s="161">
        <f>Q31/L31</f>
        <v>0.90494954348870726</v>
      </c>
      <c r="Q31" s="47">
        <f>G31*I31</f>
        <v>205.44</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0.16</v>
      </c>
      <c r="J33" s="84"/>
      <c r="K33" s="80">
        <f>'Wortpreis 0,05'!K33</f>
        <v>12493</v>
      </c>
      <c r="L33" s="85">
        <f>K33/D2</f>
        <v>227.14545454545456</v>
      </c>
      <c r="M33" s="45">
        <f>(L33*100/F33)-100</f>
        <v>10.313465783664469</v>
      </c>
      <c r="N33" s="80">
        <f>'Wortpreis 0,05'!N33</f>
        <v>1900</v>
      </c>
      <c r="O33" s="46">
        <f>N33/L33</f>
        <v>8.3646842231649714</v>
      </c>
      <c r="P33" s="161">
        <f>Q33/L33</f>
        <v>1.0544785079644601</v>
      </c>
      <c r="Q33" s="47">
        <f>G33*I33</f>
        <v>239.52</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0.16</v>
      </c>
      <c r="J35" s="84"/>
      <c r="K35" s="80">
        <f>'Wortpreis 0,05'!K35</f>
        <v>4079</v>
      </c>
      <c r="L35" s="85">
        <f>K35/D2</f>
        <v>74.163636363636357</v>
      </c>
      <c r="M35" s="45">
        <f>(L35*100/F35)-100</f>
        <v>33.73770491803279</v>
      </c>
      <c r="N35" s="80">
        <f>'Wortpreis 0,05'!N35</f>
        <v>561</v>
      </c>
      <c r="O35" s="46">
        <f>N35/L35</f>
        <v>7.5643540083353766</v>
      </c>
      <c r="P35" s="161">
        <f>Q35/L35</f>
        <v>0.82196616817847523</v>
      </c>
      <c r="Q35" s="47">
        <f>G35*I35</f>
        <v>60.96</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0.16</v>
      </c>
      <c r="J37" s="84"/>
      <c r="K37" s="80">
        <f>'Wortpreis 0,05'!K37</f>
        <v>71007</v>
      </c>
      <c r="L37" s="85">
        <f>K37/D2</f>
        <v>1291.0363636363636</v>
      </c>
      <c r="M37" s="45">
        <f>(L37*100/F37)-100</f>
        <v>11.019559405243967</v>
      </c>
      <c r="N37" s="80">
        <f>'Wortpreis 0,05'!N37</f>
        <v>10576</v>
      </c>
      <c r="O37" s="46">
        <f>N37/L37</f>
        <v>8.191868407340122</v>
      </c>
      <c r="P37" s="161">
        <f>Q37/L37</f>
        <v>1.0228062022054165</v>
      </c>
      <c r="Q37" s="47">
        <f>G37*I37</f>
        <v>1320.48</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0.16</v>
      </c>
      <c r="J39" s="84"/>
      <c r="K39" s="80">
        <f>'Wortpreis 0,05'!K39</f>
        <v>9710</v>
      </c>
      <c r="L39" s="85">
        <f>K39/D2</f>
        <v>176.54545454545453</v>
      </c>
      <c r="M39" s="45">
        <f>(L39*100/F39)-100</f>
        <v>9.7423146473779241</v>
      </c>
      <c r="N39" s="80">
        <f>'Wortpreis 0,05'!N39</f>
        <v>1457</v>
      </c>
      <c r="O39" s="46">
        <f>N39/L39</f>
        <v>8.2528321318228635</v>
      </c>
      <c r="P39" s="161">
        <f>Q39/L39</f>
        <v>1.0993202883625131</v>
      </c>
      <c r="Q39" s="47">
        <f>G39*I39</f>
        <v>194.08</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0.16</v>
      </c>
      <c r="J41" s="84"/>
      <c r="K41" s="80">
        <f>'Wortpreis 0,05'!K41</f>
        <v>52330</v>
      </c>
      <c r="L41" s="85">
        <f>K41/D2</f>
        <v>951.4545454545455</v>
      </c>
      <c r="M41" s="45">
        <f>(L41*100/F41)-100</f>
        <v>25.80839043154225</v>
      </c>
      <c r="N41" s="80">
        <f>'Wortpreis 0,05'!N41</f>
        <v>7999</v>
      </c>
      <c r="O41" s="46">
        <f>N41/L41</f>
        <v>8.40712784253774</v>
      </c>
      <c r="P41" s="161">
        <f>Q41/L41</f>
        <v>0.88958532390598122</v>
      </c>
      <c r="Q41" s="47">
        <f>G41*I41</f>
        <v>846.4</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0.16</v>
      </c>
      <c r="J43" s="84"/>
      <c r="K43" s="80">
        <f>'Wortpreis 0,05'!K43</f>
        <v>16118</v>
      </c>
      <c r="L43" s="85">
        <f>K43/D2</f>
        <v>293.05454545454546</v>
      </c>
      <c r="M43" s="45">
        <f>(L43*100/F43)-100</f>
        <v>17.384021557060677</v>
      </c>
      <c r="N43" s="80">
        <f>'Wortpreis 0,05'!N43</f>
        <v>2350</v>
      </c>
      <c r="O43" s="46">
        <f>N43/L43</f>
        <v>8.0189849857302384</v>
      </c>
      <c r="P43" s="161">
        <f>Q43/L43</f>
        <v>1.0073210075691772</v>
      </c>
      <c r="Q43" s="47">
        <f>G43*I43</f>
        <v>295.2</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0.16</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1.0125640702094714</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22.750646302993815</v>
      </c>
      <c r="H56" s="97" t="s">
        <v>4</v>
      </c>
    </row>
    <row r="57" spans="1:17" ht="15.75">
      <c r="A57" s="86" t="s">
        <v>66</v>
      </c>
      <c r="B57" s="86"/>
      <c r="C57" s="86"/>
      <c r="D57" s="86"/>
      <c r="E57" s="86"/>
      <c r="F57" s="86"/>
      <c r="G57" s="87">
        <f>G50*G48*25</f>
        <v>28.438307878742268</v>
      </c>
      <c r="H57" s="98" t="s">
        <v>4</v>
      </c>
    </row>
    <row r="58" spans="1:17" ht="15.75">
      <c r="A58" s="90" t="s">
        <v>67</v>
      </c>
      <c r="B58" s="90"/>
      <c r="C58" s="90"/>
      <c r="D58" s="90"/>
      <c r="E58" s="90"/>
      <c r="F58" s="90"/>
      <c r="G58" s="91">
        <f>G50*G48*30</f>
        <v>34.125969454490722</v>
      </c>
      <c r="H58" s="97" t="s">
        <v>4</v>
      </c>
    </row>
    <row r="59" spans="1:17" ht="15.75">
      <c r="A59" s="86" t="s">
        <v>68</v>
      </c>
      <c r="B59" s="86"/>
      <c r="C59" s="86"/>
      <c r="D59" s="86"/>
      <c r="E59" s="86"/>
      <c r="F59" s="86"/>
      <c r="G59" s="87">
        <f>G50*G48*35</f>
        <v>39.813631030239179</v>
      </c>
      <c r="H59" s="98" t="s">
        <v>4</v>
      </c>
    </row>
    <row r="60" spans="1:17" ht="15.75">
      <c r="A60" s="90" t="s">
        <v>69</v>
      </c>
      <c r="B60" s="90"/>
      <c r="C60" s="90"/>
      <c r="D60" s="90"/>
      <c r="E60" s="90"/>
      <c r="F60" s="90"/>
      <c r="G60" s="91">
        <f>G50*G48*40</f>
        <v>45.501292605987629</v>
      </c>
      <c r="H60" s="97" t="s">
        <v>4</v>
      </c>
    </row>
    <row r="61" spans="1:17" s="114" customFormat="1" ht="15.75">
      <c r="A61" s="86" t="s">
        <v>70</v>
      </c>
      <c r="B61" s="89"/>
      <c r="C61" s="89"/>
      <c r="D61" s="89"/>
      <c r="E61" s="89"/>
      <c r="F61" s="89"/>
      <c r="G61" s="102">
        <f>G50*G48*45</f>
        <v>51.188954181736086</v>
      </c>
      <c r="H61" s="107" t="s">
        <v>4</v>
      </c>
      <c r="I61" s="159"/>
    </row>
    <row r="62" spans="1:17" ht="15.75">
      <c r="A62" s="90" t="s">
        <v>71</v>
      </c>
      <c r="B62" s="90"/>
      <c r="C62" s="90"/>
      <c r="D62" s="90"/>
      <c r="E62" s="90"/>
      <c r="F62" s="90"/>
      <c r="G62" s="108">
        <f>G50*G48*50</f>
        <v>56.876615757484537</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5" sqref="A45"/>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0.17</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0.17</v>
      </c>
      <c r="J5" s="84"/>
      <c r="K5" s="80">
        <f>'Wortpreis 0,05'!K5</f>
        <v>34561</v>
      </c>
      <c r="L5" s="85">
        <f>K5/D2</f>
        <v>628.38181818181818</v>
      </c>
      <c r="M5" s="45">
        <f>(L5*100/F5)-100</f>
        <v>15.863756746790031</v>
      </c>
      <c r="N5" s="80">
        <f>'Wortpreis 0,05'!N5</f>
        <v>5184</v>
      </c>
      <c r="O5" s="46">
        <f>N5/L5</f>
        <v>8.2497612916292926</v>
      </c>
      <c r="P5" s="161">
        <f>Q5/L5</f>
        <v>1.0718642400393508</v>
      </c>
      <c r="Q5" s="47">
        <f>G5*I5</f>
        <v>673.54000000000008</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0.17</v>
      </c>
      <c r="J7" s="84"/>
      <c r="K7" s="80">
        <f>'Wortpreis 0,05'!K7</f>
        <v>19463</v>
      </c>
      <c r="L7" s="85">
        <f>K7/D2</f>
        <v>353.87272727272727</v>
      </c>
      <c r="M7" s="45">
        <f>(L7*100/F7)-100</f>
        <v>12.744019000173779</v>
      </c>
      <c r="N7" s="80">
        <f>'Wortpreis 0,05'!N7</f>
        <v>2991</v>
      </c>
      <c r="O7" s="46">
        <f>N7/L7</f>
        <v>8.4521913374094435</v>
      </c>
      <c r="P7" s="161">
        <f>Q7/L7</f>
        <v>1.0986718388737604</v>
      </c>
      <c r="Q7" s="47">
        <f>G7*I7</f>
        <v>388.79</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0.17</v>
      </c>
      <c r="J9" s="84"/>
      <c r="K9" s="80">
        <f>'Wortpreis 0,05'!K9</f>
        <v>15189</v>
      </c>
      <c r="L9" s="85">
        <f>K9/D2</f>
        <v>276.16363636363639</v>
      </c>
      <c r="M9" s="45">
        <f>(L9*100/F9)-100</f>
        <v>21.17271639409654</v>
      </c>
      <c r="N9" s="80">
        <f>'Wortpreis 0,05'!N9</f>
        <v>2344</v>
      </c>
      <c r="O9" s="46">
        <f>N9/L9</f>
        <v>8.4877213773125284</v>
      </c>
      <c r="P9" s="161">
        <f>Q9/L9</f>
        <v>0.99600368687866214</v>
      </c>
      <c r="Q9" s="47">
        <f>G9*I9</f>
        <v>275.06</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0.17</v>
      </c>
      <c r="J11" s="84"/>
      <c r="K11" s="80">
        <f>'Wortpreis 0,05'!K11</f>
        <v>144250</v>
      </c>
      <c r="L11" s="85">
        <f>K11/D2</f>
        <v>2622.7272727272725</v>
      </c>
      <c r="M11" s="45">
        <f>(L11*100/F11)-100</f>
        <v>10.667843031953637</v>
      </c>
      <c r="N11" s="80">
        <f>'Wortpreis 0,05'!N11</f>
        <v>22602</v>
      </c>
      <c r="O11" s="46">
        <f>N11/L11</f>
        <v>8.6177469670710583</v>
      </c>
      <c r="P11" s="161">
        <f>Q11/L11</f>
        <v>1.1594648180242635</v>
      </c>
      <c r="Q11" s="47">
        <f>G11*I11</f>
        <v>3040.96</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0.17</v>
      </c>
      <c r="J13" s="84"/>
      <c r="K13" s="80">
        <f>'Wortpreis 0,05'!K13</f>
        <v>12668</v>
      </c>
      <c r="L13" s="85">
        <f>K13/D2</f>
        <v>230.32727272727271</v>
      </c>
      <c r="M13" s="45">
        <f>(L13*100/F13)-100</f>
        <v>-1.6612327278373016</v>
      </c>
      <c r="N13" s="80">
        <f>'Wortpreis 0,05'!N13</f>
        <v>1935</v>
      </c>
      <c r="O13" s="46">
        <f>N13/L13</f>
        <v>8.4010893590148417</v>
      </c>
      <c r="P13" s="161">
        <f>Q13/L13</f>
        <v>1.1846187243448061</v>
      </c>
      <c r="Q13" s="47">
        <f>G13*I13</f>
        <v>272.85000000000002</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0.17</v>
      </c>
      <c r="J15" s="84"/>
      <c r="K15" s="80">
        <f>'Wortpreis 0,05'!K15</f>
        <v>9459</v>
      </c>
      <c r="L15" s="85">
        <f>K15/D2</f>
        <v>171.98181818181817</v>
      </c>
      <c r="M15" s="45">
        <f>(L15*100/F15)-100</f>
        <v>10.193383038210612</v>
      </c>
      <c r="N15" s="80">
        <f>'Wortpreis 0,05'!N15</f>
        <v>1384</v>
      </c>
      <c r="O15" s="46">
        <f>N15/L15</f>
        <v>8.0473623004545942</v>
      </c>
      <c r="P15" s="161">
        <f>Q15/L15</f>
        <v>1.0359234591394442</v>
      </c>
      <c r="Q15" s="47">
        <f>G15*I15</f>
        <v>178.16000000000003</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0.17</v>
      </c>
      <c r="J17" s="84"/>
      <c r="K17" s="80">
        <f>'Wortpreis 0,05'!K17</f>
        <v>12582</v>
      </c>
      <c r="L17" s="85">
        <f>K17/D2</f>
        <v>228.76363636363635</v>
      </c>
      <c r="M17" s="45">
        <f>(L17*100/F17)-100</f>
        <v>9.9536834746132996</v>
      </c>
      <c r="N17" s="80">
        <f>'Wortpreis 0,05'!N17</f>
        <v>1885</v>
      </c>
      <c r="O17" s="46">
        <f>N17/L17</f>
        <v>8.2399459545382303</v>
      </c>
      <c r="P17" s="161">
        <f>Q17/L17</f>
        <v>1.0961095215387062</v>
      </c>
      <c r="Q17" s="47">
        <f>G17*I17</f>
        <v>250.75000000000003</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0.17</v>
      </c>
      <c r="J19" s="84"/>
      <c r="K19" s="80">
        <f>'Wortpreis 0,05'!K19</f>
        <v>7606</v>
      </c>
      <c r="L19" s="85">
        <f>K19/D2</f>
        <v>138.29090909090908</v>
      </c>
      <c r="M19" s="45">
        <f>(L19*100/F19)-100</f>
        <v>7.4142070329049403</v>
      </c>
      <c r="N19" s="80">
        <f>'Wortpreis 0,05'!N19</f>
        <v>1115</v>
      </c>
      <c r="O19" s="46">
        <f>N19/L19</f>
        <v>8.0627136471206953</v>
      </c>
      <c r="P19" s="161">
        <f>Q19/L19</f>
        <v>1.0903825926899817</v>
      </c>
      <c r="Q19" s="47">
        <f>G19*I19</f>
        <v>150.79000000000002</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0.17</v>
      </c>
      <c r="J21" s="84"/>
      <c r="K21" s="80">
        <f>'Wortpreis 0,05'!K21</f>
        <v>2761</v>
      </c>
      <c r="L21" s="85">
        <f>K21/D2</f>
        <v>50.2</v>
      </c>
      <c r="M21" s="45">
        <f>(L21*100/F21)-100</f>
        <v>6.6023166023165913</v>
      </c>
      <c r="N21" s="80">
        <f>'Wortpreis 0,05'!N21</f>
        <v>394</v>
      </c>
      <c r="O21" s="46">
        <f>N21/L21</f>
        <v>7.8486055776892423</v>
      </c>
      <c r="P21" s="161">
        <f>Q21/L21</f>
        <v>1.1073705179282869</v>
      </c>
      <c r="Q21" s="47">
        <f>G21*I21</f>
        <v>55.59</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0.17</v>
      </c>
      <c r="J23" s="84"/>
      <c r="K23" s="80">
        <f>'Wortpreis 0,05'!K23</f>
        <v>21150</v>
      </c>
      <c r="L23" s="85">
        <f>K23/D2</f>
        <v>384.54545454545456</v>
      </c>
      <c r="M23" s="45">
        <f>(L23*100/F23)-100</f>
        <v>16.16411270390509</v>
      </c>
      <c r="N23" s="80">
        <f>'Wortpreis 0,05'!N23</f>
        <v>3360</v>
      </c>
      <c r="O23" s="46">
        <f>N23/L23</f>
        <v>8.7375886524822697</v>
      </c>
      <c r="P23" s="161">
        <f>Q23/L23</f>
        <v>1.1220000000000001</v>
      </c>
      <c r="Q23" s="47">
        <f>G23*I23</f>
        <v>431.46000000000004</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0.17</v>
      </c>
      <c r="J25" s="84"/>
      <c r="K25" s="80">
        <f>'Wortpreis 0,05'!K25</f>
        <v>7023</v>
      </c>
      <c r="L25" s="85">
        <f>K25/D2</f>
        <v>127.69090909090909</v>
      </c>
      <c r="M25" s="45">
        <f>(L25*100/F25)-100</f>
        <v>5.0718132854577931</v>
      </c>
      <c r="N25" s="80">
        <f>'Wortpreis 0,05'!N25</f>
        <v>1070</v>
      </c>
      <c r="O25" s="46">
        <f>N25/L25</f>
        <v>8.37960985333903</v>
      </c>
      <c r="P25" s="161">
        <f>Q25/L25</f>
        <v>1.0730599458920691</v>
      </c>
      <c r="Q25" s="47">
        <f>G25*I25</f>
        <v>137.02000000000001</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0.17</v>
      </c>
      <c r="J27" s="84"/>
      <c r="K27" s="80">
        <f>'Wortpreis 0,05'!K27</f>
        <v>4158</v>
      </c>
      <c r="L27" s="85">
        <f>K27/D2</f>
        <v>75.599999999999994</v>
      </c>
      <c r="M27" s="45">
        <f>(L27*100/F27)-100</f>
        <v>2.615992102665345</v>
      </c>
      <c r="N27" s="80">
        <f>'Wortpreis 0,05'!N27</f>
        <v>616</v>
      </c>
      <c r="O27" s="46">
        <f>N27/L27</f>
        <v>8.1481481481481488</v>
      </c>
      <c r="P27" s="161">
        <f>Q27/L27</f>
        <v>1.1153439153439155</v>
      </c>
      <c r="Q27" s="47">
        <f>G27*I27</f>
        <v>84.320000000000007</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0.17</v>
      </c>
      <c r="J29" s="84"/>
      <c r="K29" s="80">
        <f>'Wortpreis 0,05'!K29</f>
        <v>2877</v>
      </c>
      <c r="L29" s="85">
        <f>K29/D2</f>
        <v>52.309090909090912</v>
      </c>
      <c r="M29" s="45">
        <f>(L29*100/F29)-100</f>
        <v>18.737102765167151</v>
      </c>
      <c r="N29" s="80">
        <f>'Wortpreis 0,05'!N29</f>
        <v>461</v>
      </c>
      <c r="O29" s="46">
        <f>N29/L29</f>
        <v>8.8129996524157104</v>
      </c>
      <c r="P29" s="161">
        <f>Q29/L29</f>
        <v>1.1407194994786236</v>
      </c>
      <c r="Q29" s="47">
        <f>G29*I29</f>
        <v>59.67</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0.17</v>
      </c>
      <c r="J31" s="84"/>
      <c r="K31" s="80">
        <f>'Wortpreis 0,05'!K31</f>
        <v>12486</v>
      </c>
      <c r="L31" s="85">
        <f>K31/D2</f>
        <v>227.01818181818183</v>
      </c>
      <c r="M31" s="45">
        <f>(L31*100/F31)-100</f>
        <v>11.392630921580874</v>
      </c>
      <c r="N31" s="80">
        <f>'Wortpreis 0,05'!N31</f>
        <v>1762</v>
      </c>
      <c r="O31" s="46">
        <f>N31/L31</f>
        <v>7.7614928720166585</v>
      </c>
      <c r="P31" s="161">
        <f>Q31/L31</f>
        <v>0.96150888995675166</v>
      </c>
      <c r="Q31" s="47">
        <f>G31*I31</f>
        <v>218.28000000000003</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0.17</v>
      </c>
      <c r="J33" s="84"/>
      <c r="K33" s="80">
        <f>'Wortpreis 0,05'!K33</f>
        <v>12493</v>
      </c>
      <c r="L33" s="85">
        <f>K33/D2</f>
        <v>227.14545454545456</v>
      </c>
      <c r="M33" s="45">
        <f>(L33*100/F33)-100</f>
        <v>10.313465783664469</v>
      </c>
      <c r="N33" s="80">
        <f>'Wortpreis 0,05'!N33</f>
        <v>1900</v>
      </c>
      <c r="O33" s="46">
        <f>N33/L33</f>
        <v>8.3646842231649714</v>
      </c>
      <c r="P33" s="161">
        <f>Q33/L33</f>
        <v>1.1203834147122389</v>
      </c>
      <c r="Q33" s="47">
        <f>G33*I33</f>
        <v>254.49</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0.17</v>
      </c>
      <c r="J35" s="84"/>
      <c r="K35" s="80">
        <f>'Wortpreis 0,05'!K35</f>
        <v>4079</v>
      </c>
      <c r="L35" s="85">
        <f>K35/D2</f>
        <v>74.163636363636357</v>
      </c>
      <c r="M35" s="45">
        <f>(L35*100/F35)-100</f>
        <v>33.73770491803279</v>
      </c>
      <c r="N35" s="80">
        <f>'Wortpreis 0,05'!N35</f>
        <v>561</v>
      </c>
      <c r="O35" s="46">
        <f>N35/L35</f>
        <v>7.5643540083353766</v>
      </c>
      <c r="P35" s="161">
        <f>Q35/L35</f>
        <v>0.87333905368963005</v>
      </c>
      <c r="Q35" s="47">
        <f>G35*I35</f>
        <v>64.77000000000001</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0.17</v>
      </c>
      <c r="J37" s="84"/>
      <c r="K37" s="80">
        <f>'Wortpreis 0,05'!K37</f>
        <v>71007</v>
      </c>
      <c r="L37" s="85">
        <f>K37/D2</f>
        <v>1291.0363636363636</v>
      </c>
      <c r="M37" s="45">
        <f>(L37*100/F37)-100</f>
        <v>11.019559405243967</v>
      </c>
      <c r="N37" s="80">
        <f>'Wortpreis 0,05'!N37</f>
        <v>10576</v>
      </c>
      <c r="O37" s="46">
        <f>N37/L37</f>
        <v>8.191868407340122</v>
      </c>
      <c r="P37" s="161">
        <f>Q37/L37</f>
        <v>1.086731589843255</v>
      </c>
      <c r="Q37" s="47">
        <f>G37*I37</f>
        <v>1403.01</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0.17</v>
      </c>
      <c r="J39" s="84"/>
      <c r="K39" s="80">
        <f>'Wortpreis 0,05'!K39</f>
        <v>9710</v>
      </c>
      <c r="L39" s="85">
        <f>K39/D2</f>
        <v>176.54545454545453</v>
      </c>
      <c r="M39" s="45">
        <f>(L39*100/F39)-100</f>
        <v>9.7423146473779241</v>
      </c>
      <c r="N39" s="80">
        <f>'Wortpreis 0,05'!N39</f>
        <v>1457</v>
      </c>
      <c r="O39" s="46">
        <f>N39/L39</f>
        <v>8.2528321318228635</v>
      </c>
      <c r="P39" s="161">
        <f>Q39/L39</f>
        <v>1.1680278063851701</v>
      </c>
      <c r="Q39" s="47">
        <f>G39*I39</f>
        <v>206.21</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0.17</v>
      </c>
      <c r="J41" s="84"/>
      <c r="K41" s="80">
        <f>'Wortpreis 0,05'!K41</f>
        <v>52330</v>
      </c>
      <c r="L41" s="85">
        <f>K41/D2</f>
        <v>951.4545454545455</v>
      </c>
      <c r="M41" s="45">
        <f>(L41*100/F41)-100</f>
        <v>25.80839043154225</v>
      </c>
      <c r="N41" s="80">
        <f>'Wortpreis 0,05'!N41</f>
        <v>7999</v>
      </c>
      <c r="O41" s="46">
        <f>N41/L41</f>
        <v>8.40712784253774</v>
      </c>
      <c r="P41" s="161">
        <f>Q41/L41</f>
        <v>0.94518440665010517</v>
      </c>
      <c r="Q41" s="47">
        <f>G41*I41</f>
        <v>899.30000000000007</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0.17</v>
      </c>
      <c r="J43" s="84"/>
      <c r="K43" s="80">
        <f>'Wortpreis 0,05'!K43</f>
        <v>16118</v>
      </c>
      <c r="L43" s="85">
        <f>K43/D2</f>
        <v>293.05454545454546</v>
      </c>
      <c r="M43" s="45">
        <f>(L43*100/F43)-100</f>
        <v>17.384021557060677</v>
      </c>
      <c r="N43" s="80">
        <f>'Wortpreis 0,05'!N43</f>
        <v>2350</v>
      </c>
      <c r="O43" s="46">
        <f>N43/L43</f>
        <v>8.0189849857302384</v>
      </c>
      <c r="P43" s="161">
        <f>Q43/L43</f>
        <v>1.0702785705422511</v>
      </c>
      <c r="Q43" s="47">
        <f>G43*I43</f>
        <v>313.65000000000003</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0.17</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1.0758493245975633</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24.172561696930931</v>
      </c>
      <c r="H56" s="97" t="s">
        <v>4</v>
      </c>
    </row>
    <row r="57" spans="1:17" ht="15.75">
      <c r="A57" s="86" t="s">
        <v>66</v>
      </c>
      <c r="B57" s="86"/>
      <c r="C57" s="86"/>
      <c r="D57" s="86"/>
      <c r="E57" s="86"/>
      <c r="F57" s="86"/>
      <c r="G57" s="87">
        <f>G50*G48*25</f>
        <v>30.215702121163662</v>
      </c>
      <c r="H57" s="98" t="s">
        <v>4</v>
      </c>
    </row>
    <row r="58" spans="1:17" ht="15.75">
      <c r="A58" s="90" t="s">
        <v>67</v>
      </c>
      <c r="B58" s="90"/>
      <c r="C58" s="90"/>
      <c r="D58" s="90"/>
      <c r="E58" s="90"/>
      <c r="F58" s="90"/>
      <c r="G58" s="91">
        <f>G50*G48*30</f>
        <v>36.258842545396398</v>
      </c>
      <c r="H58" s="97" t="s">
        <v>4</v>
      </c>
    </row>
    <row r="59" spans="1:17" ht="15.75">
      <c r="A59" s="86" t="s">
        <v>68</v>
      </c>
      <c r="B59" s="86"/>
      <c r="C59" s="86"/>
      <c r="D59" s="86"/>
      <c r="E59" s="86"/>
      <c r="F59" s="86"/>
      <c r="G59" s="87">
        <f>G50*G48*35</f>
        <v>42.30198296962913</v>
      </c>
      <c r="H59" s="98" t="s">
        <v>4</v>
      </c>
    </row>
    <row r="60" spans="1:17" ht="15.75">
      <c r="A60" s="90" t="s">
        <v>69</v>
      </c>
      <c r="B60" s="90"/>
      <c r="C60" s="90"/>
      <c r="D60" s="90"/>
      <c r="E60" s="90"/>
      <c r="F60" s="90"/>
      <c r="G60" s="91">
        <f>G50*G48*40</f>
        <v>48.345123393861861</v>
      </c>
      <c r="H60" s="97" t="s">
        <v>4</v>
      </c>
    </row>
    <row r="61" spans="1:17" s="114" customFormat="1" ht="15.75">
      <c r="A61" s="86" t="s">
        <v>70</v>
      </c>
      <c r="B61" s="89"/>
      <c r="C61" s="89"/>
      <c r="D61" s="89"/>
      <c r="E61" s="89"/>
      <c r="F61" s="89"/>
      <c r="G61" s="102">
        <f>G50*G48*45</f>
        <v>54.388263818094593</v>
      </c>
      <c r="H61" s="107" t="s">
        <v>4</v>
      </c>
      <c r="I61" s="159"/>
    </row>
    <row r="62" spans="1:17" ht="15.75">
      <c r="A62" s="90" t="s">
        <v>71</v>
      </c>
      <c r="B62" s="90"/>
      <c r="C62" s="90"/>
      <c r="D62" s="90"/>
      <c r="E62" s="90"/>
      <c r="F62" s="90"/>
      <c r="G62" s="108">
        <f>G50*G48*50</f>
        <v>60.431404242327325</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3" sqref="A43:C43"/>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0.18</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0.18</v>
      </c>
      <c r="J5" s="84"/>
      <c r="K5" s="80">
        <f>'Wortpreis 0,05'!K5</f>
        <v>34561</v>
      </c>
      <c r="L5" s="85">
        <f>K5/D2</f>
        <v>628.38181818181818</v>
      </c>
      <c r="M5" s="45">
        <f>(L5*100/F5)-100</f>
        <v>15.863756746790031</v>
      </c>
      <c r="N5" s="80">
        <f>'Wortpreis 0,05'!N5</f>
        <v>5184</v>
      </c>
      <c r="O5" s="46">
        <f>N5/L5</f>
        <v>8.2497612916292926</v>
      </c>
      <c r="P5" s="161">
        <f>Q5/L5</f>
        <v>1.1349150776887242</v>
      </c>
      <c r="Q5" s="47">
        <f>G5*I5</f>
        <v>713.16</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0.18</v>
      </c>
      <c r="J7" s="84"/>
      <c r="K7" s="80">
        <f>'Wortpreis 0,05'!K7</f>
        <v>19463</v>
      </c>
      <c r="L7" s="85">
        <f>K7/D2</f>
        <v>353.87272727272727</v>
      </c>
      <c r="M7" s="45">
        <f>(L7*100/F7)-100</f>
        <v>12.744019000173779</v>
      </c>
      <c r="N7" s="80">
        <f>'Wortpreis 0,05'!N7</f>
        <v>2991</v>
      </c>
      <c r="O7" s="46">
        <f>N7/L7</f>
        <v>8.4521913374094435</v>
      </c>
      <c r="P7" s="161">
        <f>Q7/L7</f>
        <v>1.1632995941016286</v>
      </c>
      <c r="Q7" s="47">
        <f>G7*I7</f>
        <v>411.65999999999997</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0.18</v>
      </c>
      <c r="J9" s="84"/>
      <c r="K9" s="80">
        <f>'Wortpreis 0,05'!K9</f>
        <v>15189</v>
      </c>
      <c r="L9" s="85">
        <f>K9/D2</f>
        <v>276.16363636363639</v>
      </c>
      <c r="M9" s="45">
        <f>(L9*100/F9)-100</f>
        <v>21.17271639409654</v>
      </c>
      <c r="N9" s="80">
        <f>'Wortpreis 0,05'!N9</f>
        <v>2344</v>
      </c>
      <c r="O9" s="46">
        <f>N9/L9</f>
        <v>8.4877213773125284</v>
      </c>
      <c r="P9" s="161">
        <f>Q9/L9</f>
        <v>1.0545921390479953</v>
      </c>
      <c r="Q9" s="47">
        <f>G9*I9</f>
        <v>291.24</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0.18</v>
      </c>
      <c r="J11" s="84"/>
      <c r="K11" s="80">
        <f>'Wortpreis 0,05'!K11</f>
        <v>144250</v>
      </c>
      <c r="L11" s="85">
        <f>K11/D2</f>
        <v>2622.7272727272725</v>
      </c>
      <c r="M11" s="45">
        <f>(L11*100/F11)-100</f>
        <v>10.667843031953637</v>
      </c>
      <c r="N11" s="80">
        <f>'Wortpreis 0,05'!N11</f>
        <v>22602</v>
      </c>
      <c r="O11" s="46">
        <f>N11/L11</f>
        <v>8.6177469670710583</v>
      </c>
      <c r="P11" s="161">
        <f>Q11/L11</f>
        <v>1.2276686308492202</v>
      </c>
      <c r="Q11" s="47">
        <f>G11*I11</f>
        <v>3219.8399999999997</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0.18</v>
      </c>
      <c r="J13" s="84"/>
      <c r="K13" s="80">
        <f>'Wortpreis 0,05'!K13</f>
        <v>12668</v>
      </c>
      <c r="L13" s="85">
        <f>K13/D2</f>
        <v>230.32727272727271</v>
      </c>
      <c r="M13" s="45">
        <f>(L13*100/F13)-100</f>
        <v>-1.6612327278373016</v>
      </c>
      <c r="N13" s="80">
        <f>'Wortpreis 0,05'!N13</f>
        <v>1935</v>
      </c>
      <c r="O13" s="46">
        <f>N13/L13</f>
        <v>8.4010893590148417</v>
      </c>
      <c r="P13" s="161">
        <f>Q13/L13</f>
        <v>1.2543021787180297</v>
      </c>
      <c r="Q13" s="47">
        <f>G13*I13</f>
        <v>288.89999999999998</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0.18</v>
      </c>
      <c r="J15" s="84"/>
      <c r="K15" s="80">
        <f>'Wortpreis 0,05'!K15</f>
        <v>9459</v>
      </c>
      <c r="L15" s="85">
        <f>K15/D2</f>
        <v>171.98181818181817</v>
      </c>
      <c r="M15" s="45">
        <f>(L15*100/F15)-100</f>
        <v>10.193383038210612</v>
      </c>
      <c r="N15" s="80">
        <f>'Wortpreis 0,05'!N15</f>
        <v>1384</v>
      </c>
      <c r="O15" s="46">
        <f>N15/L15</f>
        <v>8.0473623004545942</v>
      </c>
      <c r="P15" s="161">
        <f>Q15/L15</f>
        <v>1.09686013320647</v>
      </c>
      <c r="Q15" s="47">
        <f>G15*I15</f>
        <v>188.64</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0.18</v>
      </c>
      <c r="J17" s="84"/>
      <c r="K17" s="80">
        <f>'Wortpreis 0,05'!K17</f>
        <v>12582</v>
      </c>
      <c r="L17" s="85">
        <f>K17/D2</f>
        <v>228.76363636363635</v>
      </c>
      <c r="M17" s="45">
        <f>(L17*100/F17)-100</f>
        <v>9.9536834746132996</v>
      </c>
      <c r="N17" s="80">
        <f>'Wortpreis 0,05'!N17</f>
        <v>1885</v>
      </c>
      <c r="O17" s="46">
        <f>N17/L17</f>
        <v>8.2399459545382303</v>
      </c>
      <c r="P17" s="161">
        <f>Q17/L17</f>
        <v>1.1605865522174537</v>
      </c>
      <c r="Q17" s="47">
        <f>G17*I17</f>
        <v>265.5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0.18</v>
      </c>
      <c r="J19" s="84"/>
      <c r="K19" s="80">
        <f>'Wortpreis 0,05'!K19</f>
        <v>7606</v>
      </c>
      <c r="L19" s="85">
        <f>K19/D2</f>
        <v>138.29090909090908</v>
      </c>
      <c r="M19" s="45">
        <f>(L19*100/F19)-100</f>
        <v>7.4142070329049403</v>
      </c>
      <c r="N19" s="80">
        <f>'Wortpreis 0,05'!N19</f>
        <v>1115</v>
      </c>
      <c r="O19" s="46">
        <f>N19/L19</f>
        <v>8.0627136471206953</v>
      </c>
      <c r="P19" s="161">
        <f>Q19/L19</f>
        <v>1.1545227452011571</v>
      </c>
      <c r="Q19" s="47">
        <f>G19*I19</f>
        <v>159.66</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0.18</v>
      </c>
      <c r="J21" s="84"/>
      <c r="K21" s="80">
        <f>'Wortpreis 0,05'!K21</f>
        <v>2761</v>
      </c>
      <c r="L21" s="85">
        <f>K21/D2</f>
        <v>50.2</v>
      </c>
      <c r="M21" s="45">
        <f>(L21*100/F21)-100</f>
        <v>6.6023166023165913</v>
      </c>
      <c r="N21" s="80">
        <f>'Wortpreis 0,05'!N21</f>
        <v>394</v>
      </c>
      <c r="O21" s="46">
        <f>N21/L21</f>
        <v>7.8486055776892423</v>
      </c>
      <c r="P21" s="161">
        <f>Q21/L21</f>
        <v>1.1725099601593625</v>
      </c>
      <c r="Q21" s="47">
        <f>G21*I21</f>
        <v>58.86</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0.18</v>
      </c>
      <c r="J23" s="84"/>
      <c r="K23" s="80">
        <f>'Wortpreis 0,05'!K23</f>
        <v>21150</v>
      </c>
      <c r="L23" s="85">
        <f>K23/D2</f>
        <v>384.54545454545456</v>
      </c>
      <c r="M23" s="45">
        <f>(L23*100/F23)-100</f>
        <v>16.16411270390509</v>
      </c>
      <c r="N23" s="80">
        <f>'Wortpreis 0,05'!N23</f>
        <v>3360</v>
      </c>
      <c r="O23" s="46">
        <f>N23/L23</f>
        <v>8.7375886524822697</v>
      </c>
      <c r="P23" s="161">
        <f>Q23/L23</f>
        <v>1.1879999999999999</v>
      </c>
      <c r="Q23" s="47">
        <f>G23*I23</f>
        <v>456.84</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0.18</v>
      </c>
      <c r="J25" s="84"/>
      <c r="K25" s="80">
        <f>'Wortpreis 0,05'!K25</f>
        <v>7023</v>
      </c>
      <c r="L25" s="85">
        <f>K25/D2</f>
        <v>127.69090909090909</v>
      </c>
      <c r="M25" s="45">
        <f>(L25*100/F25)-100</f>
        <v>5.0718132854577931</v>
      </c>
      <c r="N25" s="80">
        <f>'Wortpreis 0,05'!N25</f>
        <v>1070</v>
      </c>
      <c r="O25" s="46">
        <f>N25/L25</f>
        <v>8.37960985333903</v>
      </c>
      <c r="P25" s="161">
        <f>Q25/L25</f>
        <v>1.1361811191798377</v>
      </c>
      <c r="Q25" s="47">
        <f>G25*I25</f>
        <v>145.07999999999998</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0.18</v>
      </c>
      <c r="J27" s="84"/>
      <c r="K27" s="80">
        <f>'Wortpreis 0,05'!K27</f>
        <v>4158</v>
      </c>
      <c r="L27" s="85">
        <f>K27/D2</f>
        <v>75.599999999999994</v>
      </c>
      <c r="M27" s="45">
        <f>(L27*100/F27)-100</f>
        <v>2.615992102665345</v>
      </c>
      <c r="N27" s="80">
        <f>'Wortpreis 0,05'!N27</f>
        <v>616</v>
      </c>
      <c r="O27" s="46">
        <f>N27/L27</f>
        <v>8.1481481481481488</v>
      </c>
      <c r="P27" s="161">
        <f>Q27/L27</f>
        <v>1.180952380952381</v>
      </c>
      <c r="Q27" s="47">
        <f>G27*I27</f>
        <v>89.28</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0.18</v>
      </c>
      <c r="J29" s="84"/>
      <c r="K29" s="80">
        <f>'Wortpreis 0,05'!K29</f>
        <v>2877</v>
      </c>
      <c r="L29" s="85">
        <f>K29/D2</f>
        <v>52.309090909090912</v>
      </c>
      <c r="M29" s="45">
        <f>(L29*100/F29)-100</f>
        <v>18.737102765167151</v>
      </c>
      <c r="N29" s="80">
        <f>'Wortpreis 0,05'!N29</f>
        <v>461</v>
      </c>
      <c r="O29" s="46">
        <f>N29/L29</f>
        <v>8.8129996524157104</v>
      </c>
      <c r="P29" s="161">
        <f>Q29/L29</f>
        <v>1.2078206465067778</v>
      </c>
      <c r="Q29" s="47">
        <f>G29*I29</f>
        <v>63.18</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0.18</v>
      </c>
      <c r="J31" s="84"/>
      <c r="K31" s="80">
        <f>'Wortpreis 0,05'!K31</f>
        <v>12486</v>
      </c>
      <c r="L31" s="85">
        <f>K31/D2</f>
        <v>227.01818181818183</v>
      </c>
      <c r="M31" s="45">
        <f>(L31*100/F31)-100</f>
        <v>11.392630921580874</v>
      </c>
      <c r="N31" s="80">
        <f>'Wortpreis 0,05'!N31</f>
        <v>1762</v>
      </c>
      <c r="O31" s="46">
        <f>N31/L31</f>
        <v>7.7614928720166585</v>
      </c>
      <c r="P31" s="161">
        <f>Q31/L31</f>
        <v>1.0180682364247957</v>
      </c>
      <c r="Q31" s="47">
        <f>G31*I31</f>
        <v>231.12</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0.18</v>
      </c>
      <c r="J33" s="84"/>
      <c r="K33" s="80">
        <f>'Wortpreis 0,05'!K33</f>
        <v>12493</v>
      </c>
      <c r="L33" s="85">
        <f>K33/D2</f>
        <v>227.14545454545456</v>
      </c>
      <c r="M33" s="45">
        <f>(L33*100/F33)-100</f>
        <v>10.313465783664469</v>
      </c>
      <c r="N33" s="80">
        <f>'Wortpreis 0,05'!N33</f>
        <v>1900</v>
      </c>
      <c r="O33" s="46">
        <f>N33/L33</f>
        <v>8.3646842231649714</v>
      </c>
      <c r="P33" s="161">
        <f>Q33/L33</f>
        <v>1.1862883214600175</v>
      </c>
      <c r="Q33" s="47">
        <f>G33*I33</f>
        <v>269.45999999999998</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0.18</v>
      </c>
      <c r="J35" s="84"/>
      <c r="K35" s="80">
        <f>'Wortpreis 0,05'!K35</f>
        <v>4079</v>
      </c>
      <c r="L35" s="85">
        <f>K35/D2</f>
        <v>74.163636363636357</v>
      </c>
      <c r="M35" s="45">
        <f>(L35*100/F35)-100</f>
        <v>33.73770491803279</v>
      </c>
      <c r="N35" s="80">
        <f>'Wortpreis 0,05'!N35</f>
        <v>561</v>
      </c>
      <c r="O35" s="46">
        <f>N35/L35</f>
        <v>7.5643540083353766</v>
      </c>
      <c r="P35" s="161">
        <f>Q35/L35</f>
        <v>0.92471193920078454</v>
      </c>
      <c r="Q35" s="47">
        <f>G35*I35</f>
        <v>68.58</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0.18</v>
      </c>
      <c r="J37" s="84"/>
      <c r="K37" s="80">
        <f>'Wortpreis 0,05'!K37</f>
        <v>71007</v>
      </c>
      <c r="L37" s="85">
        <f>K37/D2</f>
        <v>1291.0363636363636</v>
      </c>
      <c r="M37" s="45">
        <f>(L37*100/F37)-100</f>
        <v>11.019559405243967</v>
      </c>
      <c r="N37" s="80">
        <f>'Wortpreis 0,05'!N37</f>
        <v>10576</v>
      </c>
      <c r="O37" s="46">
        <f>N37/L37</f>
        <v>8.191868407340122</v>
      </c>
      <c r="P37" s="161">
        <f>Q37/L37</f>
        <v>1.1506569774810935</v>
      </c>
      <c r="Q37" s="47">
        <f>G37*I37</f>
        <v>1485.54</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0.18</v>
      </c>
      <c r="J39" s="84"/>
      <c r="K39" s="80">
        <f>'Wortpreis 0,05'!K39</f>
        <v>9710</v>
      </c>
      <c r="L39" s="85">
        <f>K39/D2</f>
        <v>176.54545454545453</v>
      </c>
      <c r="M39" s="45">
        <f>(L39*100/F39)-100</f>
        <v>9.7423146473779241</v>
      </c>
      <c r="N39" s="80">
        <f>'Wortpreis 0,05'!N39</f>
        <v>1457</v>
      </c>
      <c r="O39" s="46">
        <f>N39/L39</f>
        <v>8.2528321318228635</v>
      </c>
      <c r="P39" s="161">
        <f>Q39/L39</f>
        <v>1.2367353244078272</v>
      </c>
      <c r="Q39" s="47">
        <f>G39*I39</f>
        <v>218.34</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0.18</v>
      </c>
      <c r="J41" s="84"/>
      <c r="K41" s="80">
        <f>'Wortpreis 0,05'!K41</f>
        <v>52330</v>
      </c>
      <c r="L41" s="85">
        <f>K41/D2</f>
        <v>951.4545454545455</v>
      </c>
      <c r="M41" s="45">
        <f>(L41*100/F41)-100</f>
        <v>25.80839043154225</v>
      </c>
      <c r="N41" s="80">
        <f>'Wortpreis 0,05'!N41</f>
        <v>7999</v>
      </c>
      <c r="O41" s="46">
        <f>N41/L41</f>
        <v>8.40712784253774</v>
      </c>
      <c r="P41" s="161">
        <f>Q41/L41</f>
        <v>1.0007834893942289</v>
      </c>
      <c r="Q41" s="47">
        <f>G41*I41</f>
        <v>952.19999999999993</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0.18</v>
      </c>
      <c r="J43" s="84"/>
      <c r="K43" s="80">
        <f>'Wortpreis 0,05'!K43</f>
        <v>16118</v>
      </c>
      <c r="L43" s="85">
        <f>K43/D2</f>
        <v>293.05454545454546</v>
      </c>
      <c r="M43" s="45">
        <f>(L43*100/F43)-100</f>
        <v>17.384021557060677</v>
      </c>
      <c r="N43" s="80">
        <f>'Wortpreis 0,05'!N43</f>
        <v>2350</v>
      </c>
      <c r="O43" s="46">
        <f>N43/L43</f>
        <v>8.0189849857302384</v>
      </c>
      <c r="P43" s="161">
        <f>Q43/L43</f>
        <v>1.1332361335153243</v>
      </c>
      <c r="Q43" s="47">
        <f>G43*I43</f>
        <v>332.09999999999997</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0.18</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1.1391345789856557</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25.59447709086804</v>
      </c>
      <c r="H56" s="97" t="s">
        <v>4</v>
      </c>
    </row>
    <row r="57" spans="1:17" ht="15.75">
      <c r="A57" s="86" t="s">
        <v>66</v>
      </c>
      <c r="B57" s="86"/>
      <c r="C57" s="86"/>
      <c r="D57" s="86"/>
      <c r="E57" s="86"/>
      <c r="F57" s="86"/>
      <c r="G57" s="87">
        <f>G50*G48*25</f>
        <v>31.99309636358505</v>
      </c>
      <c r="H57" s="98" t="s">
        <v>4</v>
      </c>
    </row>
    <row r="58" spans="1:17" ht="15.75">
      <c r="A58" s="90" t="s">
        <v>67</v>
      </c>
      <c r="B58" s="90"/>
      <c r="C58" s="90"/>
      <c r="D58" s="90"/>
      <c r="E58" s="90"/>
      <c r="F58" s="90"/>
      <c r="G58" s="91">
        <f>G50*G48*30</f>
        <v>38.39171563630206</v>
      </c>
      <c r="H58" s="97" t="s">
        <v>4</v>
      </c>
    </row>
    <row r="59" spans="1:17" ht="15.75">
      <c r="A59" s="86" t="s">
        <v>68</v>
      </c>
      <c r="B59" s="86"/>
      <c r="C59" s="86"/>
      <c r="D59" s="86"/>
      <c r="E59" s="86"/>
      <c r="F59" s="86"/>
      <c r="G59" s="87">
        <f>G50*G48*35</f>
        <v>44.790334909019066</v>
      </c>
      <c r="H59" s="98" t="s">
        <v>4</v>
      </c>
    </row>
    <row r="60" spans="1:17" ht="15.75">
      <c r="A60" s="90" t="s">
        <v>69</v>
      </c>
      <c r="B60" s="90"/>
      <c r="C60" s="90"/>
      <c r="D60" s="90"/>
      <c r="E60" s="90"/>
      <c r="F60" s="90"/>
      <c r="G60" s="91">
        <f>G50*G48*40</f>
        <v>51.188954181736079</v>
      </c>
      <c r="H60" s="97" t="s">
        <v>4</v>
      </c>
    </row>
    <row r="61" spans="1:17" s="114" customFormat="1" ht="15.75">
      <c r="A61" s="86" t="s">
        <v>70</v>
      </c>
      <c r="B61" s="89"/>
      <c r="C61" s="89"/>
      <c r="D61" s="89"/>
      <c r="E61" s="89"/>
      <c r="F61" s="89"/>
      <c r="G61" s="102">
        <f>G50*G48*45</f>
        <v>57.587573454453093</v>
      </c>
      <c r="H61" s="107" t="s">
        <v>4</v>
      </c>
      <c r="I61" s="159"/>
    </row>
    <row r="62" spans="1:17" ht="15.75">
      <c r="A62" s="90" t="s">
        <v>71</v>
      </c>
      <c r="B62" s="90"/>
      <c r="C62" s="90"/>
      <c r="D62" s="90"/>
      <c r="E62" s="90"/>
      <c r="F62" s="90"/>
      <c r="G62" s="108">
        <f>G50*G48*50</f>
        <v>63.986192727170099</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5" sqref="A45"/>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0.19</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0.19</v>
      </c>
      <c r="J5" s="84"/>
      <c r="K5" s="80">
        <f>'Wortpreis 0,05'!K5</f>
        <v>34561</v>
      </c>
      <c r="L5" s="85">
        <f>K5/D2</f>
        <v>628.38181818181818</v>
      </c>
      <c r="M5" s="45">
        <f>(L5*100/F5)-100</f>
        <v>15.863756746790031</v>
      </c>
      <c r="N5" s="80">
        <f>'Wortpreis 0,05'!N5</f>
        <v>5184</v>
      </c>
      <c r="O5" s="46">
        <f>N5/L5</f>
        <v>8.2497612916292926</v>
      </c>
      <c r="P5" s="161">
        <f>Q5/L5</f>
        <v>1.1979659153380979</v>
      </c>
      <c r="Q5" s="47">
        <f>G5*I5</f>
        <v>752.78</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0.19</v>
      </c>
      <c r="J7" s="84"/>
      <c r="K7" s="80">
        <f>'Wortpreis 0,05'!K7</f>
        <v>19463</v>
      </c>
      <c r="L7" s="85">
        <f>K7/D2</f>
        <v>353.87272727272727</v>
      </c>
      <c r="M7" s="45">
        <f>(L7*100/F7)-100</f>
        <v>12.744019000173779</v>
      </c>
      <c r="N7" s="80">
        <f>'Wortpreis 0,05'!N7</f>
        <v>2991</v>
      </c>
      <c r="O7" s="46">
        <f>N7/L7</f>
        <v>8.4521913374094435</v>
      </c>
      <c r="P7" s="161">
        <f>Q7/L7</f>
        <v>1.2279273493294971</v>
      </c>
      <c r="Q7" s="47">
        <f>G7*I7</f>
        <v>434.53000000000003</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0.19</v>
      </c>
      <c r="J9" s="84"/>
      <c r="K9" s="80">
        <f>'Wortpreis 0,05'!K9</f>
        <v>15189</v>
      </c>
      <c r="L9" s="85">
        <f>K9/D2</f>
        <v>276.16363636363639</v>
      </c>
      <c r="M9" s="45">
        <f>(L9*100/F9)-100</f>
        <v>21.17271639409654</v>
      </c>
      <c r="N9" s="80">
        <f>'Wortpreis 0,05'!N9</f>
        <v>2344</v>
      </c>
      <c r="O9" s="46">
        <f>N9/L9</f>
        <v>8.4877213773125284</v>
      </c>
      <c r="P9" s="161">
        <f>Q9/L9</f>
        <v>1.1131805912173283</v>
      </c>
      <c r="Q9" s="47">
        <f>G9*I9</f>
        <v>307.42</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0.19</v>
      </c>
      <c r="J11" s="84"/>
      <c r="K11" s="80">
        <f>'Wortpreis 0,05'!K11</f>
        <v>144250</v>
      </c>
      <c r="L11" s="85">
        <f>K11/D2</f>
        <v>2622.7272727272725</v>
      </c>
      <c r="M11" s="45">
        <f>(L11*100/F11)-100</f>
        <v>10.667843031953637</v>
      </c>
      <c r="N11" s="80">
        <f>'Wortpreis 0,05'!N11</f>
        <v>22602</v>
      </c>
      <c r="O11" s="46">
        <f>N11/L11</f>
        <v>8.6177469670710583</v>
      </c>
      <c r="P11" s="161">
        <f>Q11/L11</f>
        <v>1.2958724436741769</v>
      </c>
      <c r="Q11" s="47">
        <f>G11*I11</f>
        <v>3398.7200000000003</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0.19</v>
      </c>
      <c r="J13" s="84"/>
      <c r="K13" s="80">
        <f>'Wortpreis 0,05'!K13</f>
        <v>12668</v>
      </c>
      <c r="L13" s="85">
        <f>K13/D2</f>
        <v>230.32727272727271</v>
      </c>
      <c r="M13" s="45">
        <f>(L13*100/F13)-100</f>
        <v>-1.6612327278373016</v>
      </c>
      <c r="N13" s="80">
        <f>'Wortpreis 0,05'!N13</f>
        <v>1935</v>
      </c>
      <c r="O13" s="46">
        <f>N13/L13</f>
        <v>8.4010893590148417</v>
      </c>
      <c r="P13" s="161">
        <f>Q13/L13</f>
        <v>1.3239856330912536</v>
      </c>
      <c r="Q13" s="47">
        <f>G13*I13</f>
        <v>304.95</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0.19</v>
      </c>
      <c r="J15" s="84"/>
      <c r="K15" s="80">
        <f>'Wortpreis 0,05'!K15</f>
        <v>9459</v>
      </c>
      <c r="L15" s="85">
        <f>K15/D2</f>
        <v>171.98181818181817</v>
      </c>
      <c r="M15" s="45">
        <f>(L15*100/F15)-100</f>
        <v>10.193383038210612</v>
      </c>
      <c r="N15" s="80">
        <f>'Wortpreis 0,05'!N15</f>
        <v>1384</v>
      </c>
      <c r="O15" s="46">
        <f>N15/L15</f>
        <v>8.0473623004545942</v>
      </c>
      <c r="P15" s="161">
        <f>Q15/L15</f>
        <v>1.1577968072734963</v>
      </c>
      <c r="Q15" s="47">
        <f>G15*I15</f>
        <v>199.12</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0.19</v>
      </c>
      <c r="J17" s="84"/>
      <c r="K17" s="80">
        <f>'Wortpreis 0,05'!K17</f>
        <v>12582</v>
      </c>
      <c r="L17" s="85">
        <f>K17/D2</f>
        <v>228.76363636363635</v>
      </c>
      <c r="M17" s="45">
        <f>(L17*100/F17)-100</f>
        <v>9.9536834746132996</v>
      </c>
      <c r="N17" s="80">
        <f>'Wortpreis 0,05'!N17</f>
        <v>1885</v>
      </c>
      <c r="O17" s="46">
        <f>N17/L17</f>
        <v>8.2399459545382303</v>
      </c>
      <c r="P17" s="161">
        <f>Q17/L17</f>
        <v>1.2250635828962011</v>
      </c>
      <c r="Q17" s="47">
        <f>G17*I17</f>
        <v>280.25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0.19</v>
      </c>
      <c r="J19" s="84"/>
      <c r="K19" s="80">
        <f>'Wortpreis 0,05'!K19</f>
        <v>7606</v>
      </c>
      <c r="L19" s="85">
        <f>K19/D2</f>
        <v>138.29090909090908</v>
      </c>
      <c r="M19" s="45">
        <f>(L19*100/F19)-100</f>
        <v>7.4142070329049403</v>
      </c>
      <c r="N19" s="80">
        <f>'Wortpreis 0,05'!N19</f>
        <v>1115</v>
      </c>
      <c r="O19" s="46">
        <f>N19/L19</f>
        <v>8.0627136471206953</v>
      </c>
      <c r="P19" s="161">
        <f>Q19/L19</f>
        <v>1.2186628977123324</v>
      </c>
      <c r="Q19" s="47">
        <f>G19*I19</f>
        <v>168.53</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0.19</v>
      </c>
      <c r="J21" s="84"/>
      <c r="K21" s="80">
        <f>'Wortpreis 0,05'!K21</f>
        <v>2761</v>
      </c>
      <c r="L21" s="85">
        <f>K21/D2</f>
        <v>50.2</v>
      </c>
      <c r="M21" s="45">
        <f>(L21*100/F21)-100</f>
        <v>6.6023166023165913</v>
      </c>
      <c r="N21" s="80">
        <f>'Wortpreis 0,05'!N21</f>
        <v>394</v>
      </c>
      <c r="O21" s="46">
        <f>N21/L21</f>
        <v>7.8486055776892423</v>
      </c>
      <c r="P21" s="161">
        <f>Q21/L21</f>
        <v>1.2376494023904383</v>
      </c>
      <c r="Q21" s="47">
        <f>G21*I21</f>
        <v>62.13</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0.19</v>
      </c>
      <c r="J23" s="84"/>
      <c r="K23" s="80">
        <f>'Wortpreis 0,05'!K23</f>
        <v>21150</v>
      </c>
      <c r="L23" s="85">
        <f>K23/D2</f>
        <v>384.54545454545456</v>
      </c>
      <c r="M23" s="45">
        <f>(L23*100/F23)-100</f>
        <v>16.16411270390509</v>
      </c>
      <c r="N23" s="80">
        <f>'Wortpreis 0,05'!N23</f>
        <v>3360</v>
      </c>
      <c r="O23" s="46">
        <f>N23/L23</f>
        <v>8.7375886524822697</v>
      </c>
      <c r="P23" s="161">
        <f>Q23/L23</f>
        <v>1.254</v>
      </c>
      <c r="Q23" s="47">
        <f>G23*I23</f>
        <v>482.22</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0.19</v>
      </c>
      <c r="J25" s="84"/>
      <c r="K25" s="80">
        <f>'Wortpreis 0,05'!K25</f>
        <v>7023</v>
      </c>
      <c r="L25" s="85">
        <f>K25/D2</f>
        <v>127.69090909090909</v>
      </c>
      <c r="M25" s="45">
        <f>(L25*100/F25)-100</f>
        <v>5.0718132854577931</v>
      </c>
      <c r="N25" s="80">
        <f>'Wortpreis 0,05'!N25</f>
        <v>1070</v>
      </c>
      <c r="O25" s="46">
        <f>N25/L25</f>
        <v>8.37960985333903</v>
      </c>
      <c r="P25" s="161">
        <f>Q25/L25</f>
        <v>1.1993022924676067</v>
      </c>
      <c r="Q25" s="47">
        <f>G25*I25</f>
        <v>153.14000000000001</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0.19</v>
      </c>
      <c r="J27" s="84"/>
      <c r="K27" s="80">
        <f>'Wortpreis 0,05'!K27</f>
        <v>4158</v>
      </c>
      <c r="L27" s="85">
        <f>K27/D2</f>
        <v>75.599999999999994</v>
      </c>
      <c r="M27" s="45">
        <f>(L27*100/F27)-100</f>
        <v>2.615992102665345</v>
      </c>
      <c r="N27" s="80">
        <f>'Wortpreis 0,05'!N27</f>
        <v>616</v>
      </c>
      <c r="O27" s="46">
        <f>N27/L27</f>
        <v>8.1481481481481488</v>
      </c>
      <c r="P27" s="161">
        <f>Q27/L27</f>
        <v>1.2465608465608466</v>
      </c>
      <c r="Q27" s="47">
        <f>G27*I27</f>
        <v>94.24</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0.19</v>
      </c>
      <c r="J29" s="84"/>
      <c r="K29" s="80">
        <f>'Wortpreis 0,05'!K29</f>
        <v>2877</v>
      </c>
      <c r="L29" s="85">
        <f>K29/D2</f>
        <v>52.309090909090912</v>
      </c>
      <c r="M29" s="45">
        <f>(L29*100/F29)-100</f>
        <v>18.737102765167151</v>
      </c>
      <c r="N29" s="80">
        <f>'Wortpreis 0,05'!N29</f>
        <v>461</v>
      </c>
      <c r="O29" s="46">
        <f>N29/L29</f>
        <v>8.8129996524157104</v>
      </c>
      <c r="P29" s="161">
        <f>Q29/L29</f>
        <v>1.2749217935349322</v>
      </c>
      <c r="Q29" s="47">
        <f>G29*I29</f>
        <v>66.69</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0.19</v>
      </c>
      <c r="J31" s="84"/>
      <c r="K31" s="80">
        <f>'Wortpreis 0,05'!K31</f>
        <v>12486</v>
      </c>
      <c r="L31" s="85">
        <f>K31/D2</f>
        <v>227.01818181818183</v>
      </c>
      <c r="M31" s="45">
        <f>(L31*100/F31)-100</f>
        <v>11.392630921580874</v>
      </c>
      <c r="N31" s="80">
        <f>'Wortpreis 0,05'!N31</f>
        <v>1762</v>
      </c>
      <c r="O31" s="46">
        <f>N31/L31</f>
        <v>7.7614928720166585</v>
      </c>
      <c r="P31" s="161">
        <f>Q31/L31</f>
        <v>1.07462758289284</v>
      </c>
      <c r="Q31" s="47">
        <f>G31*I31</f>
        <v>243.96</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0.19</v>
      </c>
      <c r="J33" s="84"/>
      <c r="K33" s="80">
        <f>'Wortpreis 0,05'!K33</f>
        <v>12493</v>
      </c>
      <c r="L33" s="85">
        <f>K33/D2</f>
        <v>227.14545454545456</v>
      </c>
      <c r="M33" s="45">
        <f>(L33*100/F33)-100</f>
        <v>10.313465783664469</v>
      </c>
      <c r="N33" s="80">
        <f>'Wortpreis 0,05'!N33</f>
        <v>1900</v>
      </c>
      <c r="O33" s="46">
        <f>N33/L33</f>
        <v>8.3646842231649714</v>
      </c>
      <c r="P33" s="161">
        <f>Q33/L33</f>
        <v>1.2521932282077963</v>
      </c>
      <c r="Q33" s="47">
        <f>G33*I33</f>
        <v>284.43</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0.19</v>
      </c>
      <c r="J35" s="84"/>
      <c r="K35" s="80">
        <f>'Wortpreis 0,05'!K35</f>
        <v>4079</v>
      </c>
      <c r="L35" s="85">
        <f>K35/D2</f>
        <v>74.163636363636357</v>
      </c>
      <c r="M35" s="45">
        <f>(L35*100/F35)-100</f>
        <v>33.73770491803279</v>
      </c>
      <c r="N35" s="80">
        <f>'Wortpreis 0,05'!N35</f>
        <v>561</v>
      </c>
      <c r="O35" s="46">
        <f>N35/L35</f>
        <v>7.5643540083353766</v>
      </c>
      <c r="P35" s="161">
        <f>Q35/L35</f>
        <v>0.97608482471193925</v>
      </c>
      <c r="Q35" s="47">
        <f>G35*I35</f>
        <v>72.39</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0.19</v>
      </c>
      <c r="J37" s="84"/>
      <c r="K37" s="80">
        <f>'Wortpreis 0,05'!K37</f>
        <v>71007</v>
      </c>
      <c r="L37" s="85">
        <f>K37/D2</f>
        <v>1291.0363636363636</v>
      </c>
      <c r="M37" s="45">
        <f>(L37*100/F37)-100</f>
        <v>11.019559405243967</v>
      </c>
      <c r="N37" s="80">
        <f>'Wortpreis 0,05'!N37</f>
        <v>10576</v>
      </c>
      <c r="O37" s="46">
        <f>N37/L37</f>
        <v>8.191868407340122</v>
      </c>
      <c r="P37" s="161">
        <f>Q37/L37</f>
        <v>1.214582365118932</v>
      </c>
      <c r="Q37" s="47">
        <f>G37*I37</f>
        <v>1568.07</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0.19</v>
      </c>
      <c r="J39" s="84"/>
      <c r="K39" s="80">
        <f>'Wortpreis 0,05'!K39</f>
        <v>9710</v>
      </c>
      <c r="L39" s="85">
        <f>K39/D2</f>
        <v>176.54545454545453</v>
      </c>
      <c r="M39" s="45">
        <f>(L39*100/F39)-100</f>
        <v>9.7423146473779241</v>
      </c>
      <c r="N39" s="80">
        <f>'Wortpreis 0,05'!N39</f>
        <v>1457</v>
      </c>
      <c r="O39" s="46">
        <f>N39/L39</f>
        <v>8.2528321318228635</v>
      </c>
      <c r="P39" s="161">
        <f>Q39/L39</f>
        <v>1.305442842430484</v>
      </c>
      <c r="Q39" s="47">
        <f>G39*I39</f>
        <v>230.47</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0.19</v>
      </c>
      <c r="J41" s="84"/>
      <c r="K41" s="80">
        <f>'Wortpreis 0,05'!K41</f>
        <v>52330</v>
      </c>
      <c r="L41" s="85">
        <f>K41/D2</f>
        <v>951.4545454545455</v>
      </c>
      <c r="M41" s="45">
        <f>(L41*100/F41)-100</f>
        <v>25.80839043154225</v>
      </c>
      <c r="N41" s="80">
        <f>'Wortpreis 0,05'!N41</f>
        <v>7999</v>
      </c>
      <c r="O41" s="46">
        <f>N41/L41</f>
        <v>8.40712784253774</v>
      </c>
      <c r="P41" s="161">
        <f>Q41/L41</f>
        <v>1.0563825721383528</v>
      </c>
      <c r="Q41" s="47">
        <f>G41*I41</f>
        <v>1005.1</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0.19</v>
      </c>
      <c r="J43" s="84"/>
      <c r="K43" s="80">
        <f>'Wortpreis 0,05'!K43</f>
        <v>16118</v>
      </c>
      <c r="L43" s="85">
        <f>K43/D2</f>
        <v>293.05454545454546</v>
      </c>
      <c r="M43" s="45">
        <f>(L43*100/F43)-100</f>
        <v>17.384021557060677</v>
      </c>
      <c r="N43" s="80">
        <f>'Wortpreis 0,05'!N43</f>
        <v>2350</v>
      </c>
      <c r="O43" s="46">
        <f>N43/L43</f>
        <v>8.0189849857302384</v>
      </c>
      <c r="P43" s="161">
        <f>Q43/L43</f>
        <v>1.1961936964883981</v>
      </c>
      <c r="Q43" s="47">
        <f>G43*I43</f>
        <v>350.55</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0.19</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1.2024198333737477</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27.016392484805152</v>
      </c>
      <c r="H56" s="97" t="s">
        <v>4</v>
      </c>
    </row>
    <row r="57" spans="1:17" ht="15.75">
      <c r="A57" s="86" t="s">
        <v>66</v>
      </c>
      <c r="B57" s="86"/>
      <c r="C57" s="86"/>
      <c r="D57" s="86"/>
      <c r="E57" s="86"/>
      <c r="F57" s="86"/>
      <c r="G57" s="87">
        <f>G50*G48*25</f>
        <v>33.77049060600644</v>
      </c>
      <c r="H57" s="98" t="s">
        <v>4</v>
      </c>
    </row>
    <row r="58" spans="1:17" ht="15.75">
      <c r="A58" s="90" t="s">
        <v>67</v>
      </c>
      <c r="B58" s="90"/>
      <c r="C58" s="90"/>
      <c r="D58" s="90"/>
      <c r="E58" s="90"/>
      <c r="F58" s="90"/>
      <c r="G58" s="91">
        <f>G50*G48*30</f>
        <v>40.524588727207728</v>
      </c>
      <c r="H58" s="97" t="s">
        <v>4</v>
      </c>
    </row>
    <row r="59" spans="1:17" ht="15.75">
      <c r="A59" s="86" t="s">
        <v>68</v>
      </c>
      <c r="B59" s="86"/>
      <c r="C59" s="86"/>
      <c r="D59" s="86"/>
      <c r="E59" s="86"/>
      <c r="F59" s="86"/>
      <c r="G59" s="87">
        <f>G50*G48*35</f>
        <v>47.278686848409016</v>
      </c>
      <c r="H59" s="98" t="s">
        <v>4</v>
      </c>
    </row>
    <row r="60" spans="1:17" ht="15.75">
      <c r="A60" s="90" t="s">
        <v>69</v>
      </c>
      <c r="B60" s="90"/>
      <c r="C60" s="90"/>
      <c r="D60" s="90"/>
      <c r="E60" s="90"/>
      <c r="F60" s="90"/>
      <c r="G60" s="91">
        <f>G50*G48*40</f>
        <v>54.032784969610304</v>
      </c>
      <c r="H60" s="97" t="s">
        <v>4</v>
      </c>
    </row>
    <row r="61" spans="1:17" s="114" customFormat="1" ht="15.75">
      <c r="A61" s="86" t="s">
        <v>70</v>
      </c>
      <c r="B61" s="89"/>
      <c r="C61" s="89"/>
      <c r="D61" s="89"/>
      <c r="E61" s="89"/>
      <c r="F61" s="89"/>
      <c r="G61" s="102">
        <f>G50*G48*45</f>
        <v>60.7868830908116</v>
      </c>
      <c r="H61" s="107" t="s">
        <v>4</v>
      </c>
      <c r="I61" s="159"/>
    </row>
    <row r="62" spans="1:17" ht="15.75">
      <c r="A62" s="90" t="s">
        <v>71</v>
      </c>
      <c r="B62" s="90"/>
      <c r="C62" s="90"/>
      <c r="D62" s="90"/>
      <c r="E62" s="90"/>
      <c r="F62" s="90"/>
      <c r="G62" s="108">
        <f>G50*G48*50</f>
        <v>67.540981212012881</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39" sqref="A39:C39"/>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0.2</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0.2</v>
      </c>
      <c r="J5" s="84"/>
      <c r="K5" s="80">
        <f>'Wortpreis 0,05'!K5</f>
        <v>34561</v>
      </c>
      <c r="L5" s="85">
        <f>K5/D2</f>
        <v>628.38181818181818</v>
      </c>
      <c r="M5" s="45">
        <f>(L5*100/F5)-100</f>
        <v>15.863756746790031</v>
      </c>
      <c r="N5" s="80">
        <f>'Wortpreis 0,05'!N5</f>
        <v>5184</v>
      </c>
      <c r="O5" s="46">
        <f>N5/L5</f>
        <v>8.2497612916292926</v>
      </c>
      <c r="P5" s="161">
        <f>Q5/L5</f>
        <v>1.2610167529874716</v>
      </c>
      <c r="Q5" s="47">
        <f>G5*I5</f>
        <v>792.40000000000009</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0.2</v>
      </c>
      <c r="J7" s="84"/>
      <c r="K7" s="80">
        <f>'Wortpreis 0,05'!K7</f>
        <v>19463</v>
      </c>
      <c r="L7" s="85">
        <f>K7/D2</f>
        <v>353.87272727272727</v>
      </c>
      <c r="M7" s="45">
        <f>(L7*100/F7)-100</f>
        <v>12.744019000173779</v>
      </c>
      <c r="N7" s="80">
        <f>'Wortpreis 0,05'!N7</f>
        <v>2991</v>
      </c>
      <c r="O7" s="46">
        <f>N7/L7</f>
        <v>8.4521913374094435</v>
      </c>
      <c r="P7" s="161">
        <f>Q7/L7</f>
        <v>1.2925551045573653</v>
      </c>
      <c r="Q7" s="47">
        <f>G7*I7</f>
        <v>457.40000000000003</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0.2</v>
      </c>
      <c r="J9" s="84"/>
      <c r="K9" s="80">
        <f>'Wortpreis 0,05'!K9</f>
        <v>15189</v>
      </c>
      <c r="L9" s="85">
        <f>K9/D2</f>
        <v>276.16363636363639</v>
      </c>
      <c r="M9" s="45">
        <f>(L9*100/F9)-100</f>
        <v>21.17271639409654</v>
      </c>
      <c r="N9" s="80">
        <f>'Wortpreis 0,05'!N9</f>
        <v>2344</v>
      </c>
      <c r="O9" s="46">
        <f>N9/L9</f>
        <v>8.4877213773125284</v>
      </c>
      <c r="P9" s="161">
        <f>Q9/L9</f>
        <v>1.1717690433866614</v>
      </c>
      <c r="Q9" s="47">
        <f>G9*I9</f>
        <v>323.60000000000002</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0.2</v>
      </c>
      <c r="J11" s="84"/>
      <c r="K11" s="80">
        <f>'Wortpreis 0,05'!K11</f>
        <v>144250</v>
      </c>
      <c r="L11" s="85">
        <f>K11/D2</f>
        <v>2622.7272727272725</v>
      </c>
      <c r="M11" s="45">
        <f>(L11*100/F11)-100</f>
        <v>10.667843031953637</v>
      </c>
      <c r="N11" s="80">
        <f>'Wortpreis 0,05'!N11</f>
        <v>22602</v>
      </c>
      <c r="O11" s="46">
        <f>N11/L11</f>
        <v>8.6177469670710583</v>
      </c>
      <c r="P11" s="161">
        <f>Q11/L11</f>
        <v>1.3640762564991338</v>
      </c>
      <c r="Q11" s="47">
        <f>G11*I11</f>
        <v>3577.6000000000004</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0.2</v>
      </c>
      <c r="J13" s="84"/>
      <c r="K13" s="80">
        <f>'Wortpreis 0,05'!K13</f>
        <v>12668</v>
      </c>
      <c r="L13" s="85">
        <f>K13/D2</f>
        <v>230.32727272727271</v>
      </c>
      <c r="M13" s="45">
        <f>(L13*100/F13)-100</f>
        <v>-1.6612327278373016</v>
      </c>
      <c r="N13" s="80">
        <f>'Wortpreis 0,05'!N13</f>
        <v>1935</v>
      </c>
      <c r="O13" s="46">
        <f>N13/L13</f>
        <v>8.4010893590148417</v>
      </c>
      <c r="P13" s="161">
        <f>Q13/L13</f>
        <v>1.3936690874644775</v>
      </c>
      <c r="Q13" s="47">
        <f>G13*I13</f>
        <v>321</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0.2</v>
      </c>
      <c r="J15" s="84"/>
      <c r="K15" s="80">
        <f>'Wortpreis 0,05'!K15</f>
        <v>9459</v>
      </c>
      <c r="L15" s="85">
        <f>K15/D2</f>
        <v>171.98181818181817</v>
      </c>
      <c r="M15" s="45">
        <f>(L15*100/F15)-100</f>
        <v>10.193383038210612</v>
      </c>
      <c r="N15" s="80">
        <f>'Wortpreis 0,05'!N15</f>
        <v>1384</v>
      </c>
      <c r="O15" s="46">
        <f>N15/L15</f>
        <v>8.0473623004545942</v>
      </c>
      <c r="P15" s="161">
        <f>Q15/L15</f>
        <v>1.2187334813405224</v>
      </c>
      <c r="Q15" s="47">
        <f>G15*I15</f>
        <v>209.60000000000002</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0.2</v>
      </c>
      <c r="J17" s="84"/>
      <c r="K17" s="80">
        <f>'Wortpreis 0,05'!K17</f>
        <v>12582</v>
      </c>
      <c r="L17" s="85">
        <f>K17/D2</f>
        <v>228.76363636363635</v>
      </c>
      <c r="M17" s="45">
        <f>(L17*100/F17)-100</f>
        <v>9.9536834746132996</v>
      </c>
      <c r="N17" s="80">
        <f>'Wortpreis 0,05'!N17</f>
        <v>1885</v>
      </c>
      <c r="O17" s="46">
        <f>N17/L17</f>
        <v>8.2399459545382303</v>
      </c>
      <c r="P17" s="161">
        <f>Q17/L17</f>
        <v>1.2895406135749483</v>
      </c>
      <c r="Q17" s="47">
        <f>G17*I17</f>
        <v>295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0.2</v>
      </c>
      <c r="J19" s="84"/>
      <c r="K19" s="80">
        <f>'Wortpreis 0,05'!K19</f>
        <v>7606</v>
      </c>
      <c r="L19" s="85">
        <f>K19/D2</f>
        <v>138.29090909090908</v>
      </c>
      <c r="M19" s="45">
        <f>(L19*100/F19)-100</f>
        <v>7.4142070329049403</v>
      </c>
      <c r="N19" s="80">
        <f>'Wortpreis 0,05'!N19</f>
        <v>1115</v>
      </c>
      <c r="O19" s="46">
        <f>N19/L19</f>
        <v>8.0627136471206953</v>
      </c>
      <c r="P19" s="161">
        <f>Q19/L19</f>
        <v>1.2828030502235079</v>
      </c>
      <c r="Q19" s="47">
        <f>G19*I19</f>
        <v>177.4</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0.2</v>
      </c>
      <c r="J21" s="84"/>
      <c r="K21" s="80">
        <f>'Wortpreis 0,05'!K21</f>
        <v>2761</v>
      </c>
      <c r="L21" s="85">
        <f>K21/D2</f>
        <v>50.2</v>
      </c>
      <c r="M21" s="45">
        <f>(L21*100/F21)-100</f>
        <v>6.6023166023165913</v>
      </c>
      <c r="N21" s="80">
        <f>'Wortpreis 0,05'!N21</f>
        <v>394</v>
      </c>
      <c r="O21" s="46">
        <f>N21/L21</f>
        <v>7.8486055776892423</v>
      </c>
      <c r="P21" s="161">
        <f>Q21/L21</f>
        <v>1.3027888446215139</v>
      </c>
      <c r="Q21" s="47">
        <f>G21*I21</f>
        <v>65.400000000000006</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0.2</v>
      </c>
      <c r="J23" s="84"/>
      <c r="K23" s="80">
        <f>'Wortpreis 0,05'!K23</f>
        <v>21150</v>
      </c>
      <c r="L23" s="85">
        <f>K23/D2</f>
        <v>384.54545454545456</v>
      </c>
      <c r="M23" s="45">
        <f>(L23*100/F23)-100</f>
        <v>16.16411270390509</v>
      </c>
      <c r="N23" s="80">
        <f>'Wortpreis 0,05'!N23</f>
        <v>3360</v>
      </c>
      <c r="O23" s="46">
        <f>N23/L23</f>
        <v>8.7375886524822697</v>
      </c>
      <c r="P23" s="161">
        <f>Q23/L23</f>
        <v>1.32</v>
      </c>
      <c r="Q23" s="47">
        <f>G23*I23</f>
        <v>507.6</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0.2</v>
      </c>
      <c r="J25" s="84"/>
      <c r="K25" s="80">
        <f>'Wortpreis 0,05'!K25</f>
        <v>7023</v>
      </c>
      <c r="L25" s="85">
        <f>K25/D2</f>
        <v>127.69090909090909</v>
      </c>
      <c r="M25" s="45">
        <f>(L25*100/F25)-100</f>
        <v>5.0718132854577931</v>
      </c>
      <c r="N25" s="80">
        <f>'Wortpreis 0,05'!N25</f>
        <v>1070</v>
      </c>
      <c r="O25" s="46">
        <f>N25/L25</f>
        <v>8.37960985333903</v>
      </c>
      <c r="P25" s="161">
        <f>Q25/L25</f>
        <v>1.2624234657553755</v>
      </c>
      <c r="Q25" s="47">
        <f>G25*I25</f>
        <v>161.20000000000002</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0.2</v>
      </c>
      <c r="J27" s="84"/>
      <c r="K27" s="80">
        <f>'Wortpreis 0,05'!K27</f>
        <v>4158</v>
      </c>
      <c r="L27" s="85">
        <f>K27/D2</f>
        <v>75.599999999999994</v>
      </c>
      <c r="M27" s="45">
        <f>(L27*100/F27)-100</f>
        <v>2.615992102665345</v>
      </c>
      <c r="N27" s="80">
        <f>'Wortpreis 0,05'!N27</f>
        <v>616</v>
      </c>
      <c r="O27" s="46">
        <f>N27/L27</f>
        <v>8.1481481481481488</v>
      </c>
      <c r="P27" s="161">
        <f>Q27/L27</f>
        <v>1.3121693121693123</v>
      </c>
      <c r="Q27" s="47">
        <f>G27*I27</f>
        <v>99.2</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0.2</v>
      </c>
      <c r="J29" s="84"/>
      <c r="K29" s="80">
        <f>'Wortpreis 0,05'!K29</f>
        <v>2877</v>
      </c>
      <c r="L29" s="85">
        <f>K29/D2</f>
        <v>52.309090909090912</v>
      </c>
      <c r="M29" s="45">
        <f>(L29*100/F29)-100</f>
        <v>18.737102765167151</v>
      </c>
      <c r="N29" s="80">
        <f>'Wortpreis 0,05'!N29</f>
        <v>461</v>
      </c>
      <c r="O29" s="46">
        <f>N29/L29</f>
        <v>8.8129996524157104</v>
      </c>
      <c r="P29" s="161">
        <f>Q29/L29</f>
        <v>1.3420229405630866</v>
      </c>
      <c r="Q29" s="47">
        <f>G29*I29</f>
        <v>70.2</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0.2</v>
      </c>
      <c r="J31" s="84"/>
      <c r="K31" s="80">
        <f>'Wortpreis 0,05'!K31</f>
        <v>12486</v>
      </c>
      <c r="L31" s="85">
        <f>K31/D2</f>
        <v>227.01818181818183</v>
      </c>
      <c r="M31" s="45">
        <f>(L31*100/F31)-100</f>
        <v>11.392630921580874</v>
      </c>
      <c r="N31" s="80">
        <f>'Wortpreis 0,05'!N31</f>
        <v>1762</v>
      </c>
      <c r="O31" s="46">
        <f>N31/L31</f>
        <v>7.7614928720166585</v>
      </c>
      <c r="P31" s="161">
        <f>Q31/L31</f>
        <v>1.1311869293608843</v>
      </c>
      <c r="Q31" s="47">
        <f>G31*I31</f>
        <v>256.8</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0.2</v>
      </c>
      <c r="J33" s="84"/>
      <c r="K33" s="80">
        <f>'Wortpreis 0,05'!K33</f>
        <v>12493</v>
      </c>
      <c r="L33" s="85">
        <f>K33/D2</f>
        <v>227.14545454545456</v>
      </c>
      <c r="M33" s="45">
        <f>(L33*100/F33)-100</f>
        <v>10.313465783664469</v>
      </c>
      <c r="N33" s="80">
        <f>'Wortpreis 0,05'!N33</f>
        <v>1900</v>
      </c>
      <c r="O33" s="46">
        <f>N33/L33</f>
        <v>8.3646842231649714</v>
      </c>
      <c r="P33" s="161">
        <f>Q33/L33</f>
        <v>1.3180981349555752</v>
      </c>
      <c r="Q33" s="47">
        <f>G33*I33</f>
        <v>299.40000000000003</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0.2</v>
      </c>
      <c r="J35" s="84"/>
      <c r="K35" s="80">
        <f>'Wortpreis 0,05'!K35</f>
        <v>4079</v>
      </c>
      <c r="L35" s="85">
        <f>K35/D2</f>
        <v>74.163636363636357</v>
      </c>
      <c r="M35" s="45">
        <f>(L35*100/F35)-100</f>
        <v>33.73770491803279</v>
      </c>
      <c r="N35" s="80">
        <f>'Wortpreis 0,05'!N35</f>
        <v>561</v>
      </c>
      <c r="O35" s="46">
        <f>N35/L35</f>
        <v>7.5643540083353766</v>
      </c>
      <c r="P35" s="161">
        <f>Q35/L35</f>
        <v>1.027457710223094</v>
      </c>
      <c r="Q35" s="47">
        <f>G35*I35</f>
        <v>76.2</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0.2</v>
      </c>
      <c r="J37" s="84"/>
      <c r="K37" s="80">
        <f>'Wortpreis 0,05'!K37</f>
        <v>71007</v>
      </c>
      <c r="L37" s="85">
        <f>K37/D2</f>
        <v>1291.0363636363636</v>
      </c>
      <c r="M37" s="45">
        <f>(L37*100/F37)-100</f>
        <v>11.019559405243967</v>
      </c>
      <c r="N37" s="80">
        <f>'Wortpreis 0,05'!N37</f>
        <v>10576</v>
      </c>
      <c r="O37" s="46">
        <f>N37/L37</f>
        <v>8.191868407340122</v>
      </c>
      <c r="P37" s="161">
        <f>Q37/L37</f>
        <v>1.2785077527567705</v>
      </c>
      <c r="Q37" s="47">
        <f>G37*I37</f>
        <v>1650.6000000000001</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0.2</v>
      </c>
      <c r="J39" s="84"/>
      <c r="K39" s="80">
        <f>'Wortpreis 0,05'!K39</f>
        <v>9710</v>
      </c>
      <c r="L39" s="85">
        <f>K39/D2</f>
        <v>176.54545454545453</v>
      </c>
      <c r="M39" s="45">
        <f>(L39*100/F39)-100</f>
        <v>9.7423146473779241</v>
      </c>
      <c r="N39" s="80">
        <f>'Wortpreis 0,05'!N39</f>
        <v>1457</v>
      </c>
      <c r="O39" s="46">
        <f>N39/L39</f>
        <v>8.2528321318228635</v>
      </c>
      <c r="P39" s="161">
        <f>Q39/L39</f>
        <v>1.3741503604531413</v>
      </c>
      <c r="Q39" s="47">
        <f>G39*I39</f>
        <v>242.60000000000002</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0.2</v>
      </c>
      <c r="J41" s="84"/>
      <c r="K41" s="80">
        <f>'Wortpreis 0,05'!K41</f>
        <v>52330</v>
      </c>
      <c r="L41" s="85">
        <f>K41/D2</f>
        <v>951.4545454545455</v>
      </c>
      <c r="M41" s="45">
        <f>(L41*100/F41)-100</f>
        <v>25.80839043154225</v>
      </c>
      <c r="N41" s="80">
        <f>'Wortpreis 0,05'!N41</f>
        <v>7999</v>
      </c>
      <c r="O41" s="46">
        <f>N41/L41</f>
        <v>8.40712784253774</v>
      </c>
      <c r="P41" s="161">
        <f>Q41/L41</f>
        <v>1.1119816548824766</v>
      </c>
      <c r="Q41" s="47">
        <f>G41*I41</f>
        <v>1058</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0.2</v>
      </c>
      <c r="J43" s="84"/>
      <c r="K43" s="80">
        <f>'Wortpreis 0,05'!K43</f>
        <v>16118</v>
      </c>
      <c r="L43" s="85">
        <f>K43/D2</f>
        <v>293.05454545454546</v>
      </c>
      <c r="M43" s="45">
        <f>(L43*100/F43)-100</f>
        <v>17.384021557060677</v>
      </c>
      <c r="N43" s="80">
        <f>'Wortpreis 0,05'!N43</f>
        <v>2350</v>
      </c>
      <c r="O43" s="46">
        <f>N43/L43</f>
        <v>8.0189849857302384</v>
      </c>
      <c r="P43" s="161">
        <f>Q43/L43</f>
        <v>1.2591512594614716</v>
      </c>
      <c r="Q43" s="47">
        <f>G43*I43</f>
        <v>369</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0.2</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1.2657050877618394</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28.438307878742268</v>
      </c>
      <c r="H56" s="97" t="s">
        <v>4</v>
      </c>
    </row>
    <row r="57" spans="1:17" ht="15.75">
      <c r="A57" s="86" t="s">
        <v>66</v>
      </c>
      <c r="B57" s="86"/>
      <c r="C57" s="86"/>
      <c r="D57" s="86"/>
      <c r="E57" s="86"/>
      <c r="F57" s="86"/>
      <c r="G57" s="87">
        <f>G50*G48*25</f>
        <v>35.547884848427834</v>
      </c>
      <c r="H57" s="98" t="s">
        <v>4</v>
      </c>
    </row>
    <row r="58" spans="1:17" ht="15.75">
      <c r="A58" s="90" t="s">
        <v>67</v>
      </c>
      <c r="B58" s="90"/>
      <c r="C58" s="90"/>
      <c r="D58" s="90"/>
      <c r="E58" s="90"/>
      <c r="F58" s="90"/>
      <c r="G58" s="91">
        <f>G50*G48*30</f>
        <v>42.657461818113404</v>
      </c>
      <c r="H58" s="97" t="s">
        <v>4</v>
      </c>
    </row>
    <row r="59" spans="1:17" ht="15.75">
      <c r="A59" s="86" t="s">
        <v>68</v>
      </c>
      <c r="B59" s="86"/>
      <c r="C59" s="86"/>
      <c r="D59" s="86"/>
      <c r="E59" s="86"/>
      <c r="F59" s="86"/>
      <c r="G59" s="87">
        <f>G50*G48*35</f>
        <v>49.767038787798967</v>
      </c>
      <c r="H59" s="98" t="s">
        <v>4</v>
      </c>
    </row>
    <row r="60" spans="1:17" ht="15.75">
      <c r="A60" s="90" t="s">
        <v>69</v>
      </c>
      <c r="B60" s="90"/>
      <c r="C60" s="90"/>
      <c r="D60" s="90"/>
      <c r="E60" s="90"/>
      <c r="F60" s="90"/>
      <c r="G60" s="91">
        <f>G50*G48*40</f>
        <v>56.876615757484537</v>
      </c>
      <c r="H60" s="97" t="s">
        <v>4</v>
      </c>
    </row>
    <row r="61" spans="1:17" s="114" customFormat="1" ht="15.75">
      <c r="A61" s="86" t="s">
        <v>70</v>
      </c>
      <c r="B61" s="89"/>
      <c r="C61" s="89"/>
      <c r="D61" s="89"/>
      <c r="E61" s="89"/>
      <c r="F61" s="89"/>
      <c r="G61" s="102">
        <f>G50*G48*45</f>
        <v>63.986192727170106</v>
      </c>
      <c r="H61" s="107" t="s">
        <v>4</v>
      </c>
      <c r="I61" s="159"/>
    </row>
    <row r="62" spans="1:17" ht="15.75">
      <c r="A62" s="90" t="s">
        <v>71</v>
      </c>
      <c r="B62" s="90"/>
      <c r="C62" s="90"/>
      <c r="D62" s="90"/>
      <c r="E62" s="90"/>
      <c r="F62" s="90"/>
      <c r="G62" s="108">
        <f>G50*G48*50</f>
        <v>71.095769696855669</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3" sqref="A43:C43"/>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0.21</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0.21</v>
      </c>
      <c r="J5" s="84"/>
      <c r="K5" s="80">
        <f>'Wortpreis 0,05'!K5</f>
        <v>34561</v>
      </c>
      <c r="L5" s="85">
        <f>K5/D2</f>
        <v>628.38181818181818</v>
      </c>
      <c r="M5" s="45">
        <f>(L5*100/F5)-100</f>
        <v>15.863756746790031</v>
      </c>
      <c r="N5" s="80">
        <f>'Wortpreis 0,05'!N5</f>
        <v>5184</v>
      </c>
      <c r="O5" s="46">
        <f>N5/L5</f>
        <v>8.2497612916292926</v>
      </c>
      <c r="P5" s="161">
        <f>Q5/L5</f>
        <v>1.3240675906368451</v>
      </c>
      <c r="Q5" s="47">
        <f>G5*I5</f>
        <v>832.02</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0.21</v>
      </c>
      <c r="J7" s="84"/>
      <c r="K7" s="80">
        <f>'Wortpreis 0,05'!K7</f>
        <v>19463</v>
      </c>
      <c r="L7" s="85">
        <f>K7/D2</f>
        <v>353.87272727272727</v>
      </c>
      <c r="M7" s="45">
        <f>(L7*100/F7)-100</f>
        <v>12.744019000173779</v>
      </c>
      <c r="N7" s="80">
        <f>'Wortpreis 0,05'!N7</f>
        <v>2991</v>
      </c>
      <c r="O7" s="46">
        <f>N7/L7</f>
        <v>8.4521913374094435</v>
      </c>
      <c r="P7" s="161">
        <f>Q7/L7</f>
        <v>1.3571828597852336</v>
      </c>
      <c r="Q7" s="47">
        <f>G7*I7</f>
        <v>480.27</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0.21</v>
      </c>
      <c r="J9" s="84"/>
      <c r="K9" s="80">
        <f>'Wortpreis 0,05'!K9</f>
        <v>15189</v>
      </c>
      <c r="L9" s="85">
        <f>K9/D2</f>
        <v>276.16363636363639</v>
      </c>
      <c r="M9" s="45">
        <f>(L9*100/F9)-100</f>
        <v>21.17271639409654</v>
      </c>
      <c r="N9" s="80">
        <f>'Wortpreis 0,05'!N9</f>
        <v>2344</v>
      </c>
      <c r="O9" s="46">
        <f>N9/L9</f>
        <v>8.4877213773125284</v>
      </c>
      <c r="P9" s="161">
        <f>Q9/L9</f>
        <v>1.2303574955559944</v>
      </c>
      <c r="Q9" s="47">
        <f>G9*I9</f>
        <v>339.78</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0.21</v>
      </c>
      <c r="J11" s="84"/>
      <c r="K11" s="80">
        <f>'Wortpreis 0,05'!K11</f>
        <v>144250</v>
      </c>
      <c r="L11" s="85">
        <f>K11/D2</f>
        <v>2622.7272727272725</v>
      </c>
      <c r="M11" s="45">
        <f>(L11*100/F11)-100</f>
        <v>10.667843031953637</v>
      </c>
      <c r="N11" s="80">
        <f>'Wortpreis 0,05'!N11</f>
        <v>22602</v>
      </c>
      <c r="O11" s="46">
        <f>N11/L11</f>
        <v>8.6177469670710583</v>
      </c>
      <c r="P11" s="161">
        <f>Q11/L11</f>
        <v>1.4322800693240902</v>
      </c>
      <c r="Q11" s="47">
        <f>G11*I11</f>
        <v>3756.48</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0.21</v>
      </c>
      <c r="J13" s="84"/>
      <c r="K13" s="80">
        <f>'Wortpreis 0,05'!K13</f>
        <v>12668</v>
      </c>
      <c r="L13" s="85">
        <f>K13/D2</f>
        <v>230.32727272727271</v>
      </c>
      <c r="M13" s="45">
        <f>(L13*100/F13)-100</f>
        <v>-1.6612327278373016</v>
      </c>
      <c r="N13" s="80">
        <f>'Wortpreis 0,05'!N13</f>
        <v>1935</v>
      </c>
      <c r="O13" s="46">
        <f>N13/L13</f>
        <v>8.4010893590148417</v>
      </c>
      <c r="P13" s="161">
        <f>Q13/L13</f>
        <v>1.4633525418377014</v>
      </c>
      <c r="Q13" s="47">
        <f>G13*I13</f>
        <v>337.05</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0.21</v>
      </c>
      <c r="J15" s="84"/>
      <c r="K15" s="80">
        <f>'Wortpreis 0,05'!K15</f>
        <v>9459</v>
      </c>
      <c r="L15" s="85">
        <f>K15/D2</f>
        <v>171.98181818181817</v>
      </c>
      <c r="M15" s="45">
        <f>(L15*100/F15)-100</f>
        <v>10.193383038210612</v>
      </c>
      <c r="N15" s="80">
        <f>'Wortpreis 0,05'!N15</f>
        <v>1384</v>
      </c>
      <c r="O15" s="46">
        <f>N15/L15</f>
        <v>8.0473623004545942</v>
      </c>
      <c r="P15" s="161">
        <f>Q15/L15</f>
        <v>1.2796701554075485</v>
      </c>
      <c r="Q15" s="47">
        <f>G15*I15</f>
        <v>220.07999999999998</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0.21</v>
      </c>
      <c r="J17" s="84"/>
      <c r="K17" s="80">
        <f>'Wortpreis 0,05'!K17</f>
        <v>12582</v>
      </c>
      <c r="L17" s="85">
        <f>K17/D2</f>
        <v>228.76363636363635</v>
      </c>
      <c r="M17" s="45">
        <f>(L17*100/F17)-100</f>
        <v>9.9536834746132996</v>
      </c>
      <c r="N17" s="80">
        <f>'Wortpreis 0,05'!N17</f>
        <v>1885</v>
      </c>
      <c r="O17" s="46">
        <f>N17/L17</f>
        <v>8.2399459545382303</v>
      </c>
      <c r="P17" s="161">
        <f>Q17/L17</f>
        <v>1.3540176442536958</v>
      </c>
      <c r="Q17" s="47">
        <f>G17*I17</f>
        <v>309.75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0.21</v>
      </c>
      <c r="J19" s="84"/>
      <c r="K19" s="80">
        <f>'Wortpreis 0,05'!K19</f>
        <v>7606</v>
      </c>
      <c r="L19" s="85">
        <f>K19/D2</f>
        <v>138.29090909090908</v>
      </c>
      <c r="M19" s="45">
        <f>(L19*100/F19)-100</f>
        <v>7.4142070329049403</v>
      </c>
      <c r="N19" s="80">
        <f>'Wortpreis 0,05'!N19</f>
        <v>1115</v>
      </c>
      <c r="O19" s="46">
        <f>N19/L19</f>
        <v>8.0627136471206953</v>
      </c>
      <c r="P19" s="161">
        <f>Q19/L19</f>
        <v>1.346943202734683</v>
      </c>
      <c r="Q19" s="47">
        <f>G19*I19</f>
        <v>186.26999999999998</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0.21</v>
      </c>
      <c r="J21" s="84"/>
      <c r="K21" s="80">
        <f>'Wortpreis 0,05'!K21</f>
        <v>2761</v>
      </c>
      <c r="L21" s="85">
        <f>K21/D2</f>
        <v>50.2</v>
      </c>
      <c r="M21" s="45">
        <f>(L21*100/F21)-100</f>
        <v>6.6023166023165913</v>
      </c>
      <c r="N21" s="80">
        <f>'Wortpreis 0,05'!N21</f>
        <v>394</v>
      </c>
      <c r="O21" s="46">
        <f>N21/L21</f>
        <v>7.8486055776892423</v>
      </c>
      <c r="P21" s="161">
        <f>Q21/L21</f>
        <v>1.3679282868525895</v>
      </c>
      <c r="Q21" s="47">
        <f>G21*I21</f>
        <v>68.67</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0.21</v>
      </c>
      <c r="J23" s="84"/>
      <c r="K23" s="80">
        <f>'Wortpreis 0,05'!K23</f>
        <v>21150</v>
      </c>
      <c r="L23" s="85">
        <f>K23/D2</f>
        <v>384.54545454545456</v>
      </c>
      <c r="M23" s="45">
        <f>(L23*100/F23)-100</f>
        <v>16.16411270390509</v>
      </c>
      <c r="N23" s="80">
        <f>'Wortpreis 0,05'!N23</f>
        <v>3360</v>
      </c>
      <c r="O23" s="46">
        <f>N23/L23</f>
        <v>8.7375886524822697</v>
      </c>
      <c r="P23" s="161">
        <f>Q23/L23</f>
        <v>1.3859999999999999</v>
      </c>
      <c r="Q23" s="47">
        <f>G23*I23</f>
        <v>532.98</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0.21</v>
      </c>
      <c r="J25" s="84"/>
      <c r="K25" s="80">
        <f>'Wortpreis 0,05'!K25</f>
        <v>7023</v>
      </c>
      <c r="L25" s="85">
        <f>K25/D2</f>
        <v>127.69090909090909</v>
      </c>
      <c r="M25" s="45">
        <f>(L25*100/F25)-100</f>
        <v>5.0718132854577931</v>
      </c>
      <c r="N25" s="80">
        <f>'Wortpreis 0,05'!N25</f>
        <v>1070</v>
      </c>
      <c r="O25" s="46">
        <f>N25/L25</f>
        <v>8.37960985333903</v>
      </c>
      <c r="P25" s="161">
        <f>Q25/L25</f>
        <v>1.325544639043144</v>
      </c>
      <c r="Q25" s="47">
        <f>G25*I25</f>
        <v>169.26</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0.21</v>
      </c>
      <c r="J27" s="84"/>
      <c r="K27" s="80">
        <f>'Wortpreis 0,05'!K27</f>
        <v>4158</v>
      </c>
      <c r="L27" s="85">
        <f>K27/D2</f>
        <v>75.599999999999994</v>
      </c>
      <c r="M27" s="45">
        <f>(L27*100/F27)-100</f>
        <v>2.615992102665345</v>
      </c>
      <c r="N27" s="80">
        <f>'Wortpreis 0,05'!N27</f>
        <v>616</v>
      </c>
      <c r="O27" s="46">
        <f>N27/L27</f>
        <v>8.1481481481481488</v>
      </c>
      <c r="P27" s="161">
        <f>Q27/L27</f>
        <v>1.3777777777777778</v>
      </c>
      <c r="Q27" s="47">
        <f>G27*I27</f>
        <v>104.16</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0.21</v>
      </c>
      <c r="J29" s="84"/>
      <c r="K29" s="80">
        <f>'Wortpreis 0,05'!K29</f>
        <v>2877</v>
      </c>
      <c r="L29" s="85">
        <f>K29/D2</f>
        <v>52.309090909090912</v>
      </c>
      <c r="M29" s="45">
        <f>(L29*100/F29)-100</f>
        <v>18.737102765167151</v>
      </c>
      <c r="N29" s="80">
        <f>'Wortpreis 0,05'!N29</f>
        <v>461</v>
      </c>
      <c r="O29" s="46">
        <f>N29/L29</f>
        <v>8.8129996524157104</v>
      </c>
      <c r="P29" s="161">
        <f>Q29/L29</f>
        <v>1.4091240875912407</v>
      </c>
      <c r="Q29" s="47">
        <f>G29*I29</f>
        <v>73.709999999999994</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0.21</v>
      </c>
      <c r="J31" s="84"/>
      <c r="K31" s="80">
        <f>'Wortpreis 0,05'!K31</f>
        <v>12486</v>
      </c>
      <c r="L31" s="85">
        <f>K31/D2</f>
        <v>227.01818181818183</v>
      </c>
      <c r="M31" s="45">
        <f>(L31*100/F31)-100</f>
        <v>11.392630921580874</v>
      </c>
      <c r="N31" s="80">
        <f>'Wortpreis 0,05'!N31</f>
        <v>1762</v>
      </c>
      <c r="O31" s="46">
        <f>N31/L31</f>
        <v>7.7614928720166585</v>
      </c>
      <c r="P31" s="161">
        <f>Q31/L31</f>
        <v>1.1877462758289283</v>
      </c>
      <c r="Q31" s="47">
        <f>G31*I31</f>
        <v>269.64</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0.21</v>
      </c>
      <c r="J33" s="84"/>
      <c r="K33" s="80">
        <f>'Wortpreis 0,05'!K33</f>
        <v>12493</v>
      </c>
      <c r="L33" s="85">
        <f>K33/D2</f>
        <v>227.14545454545456</v>
      </c>
      <c r="M33" s="45">
        <f>(L33*100/F33)-100</f>
        <v>10.313465783664469</v>
      </c>
      <c r="N33" s="80">
        <f>'Wortpreis 0,05'!N33</f>
        <v>1900</v>
      </c>
      <c r="O33" s="46">
        <f>N33/L33</f>
        <v>8.3646842231649714</v>
      </c>
      <c r="P33" s="161">
        <f>Q33/L33</f>
        <v>1.3840030417033538</v>
      </c>
      <c r="Q33" s="47">
        <f>G33*I33</f>
        <v>314.37</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0.21</v>
      </c>
      <c r="J35" s="84"/>
      <c r="K35" s="80">
        <f>'Wortpreis 0,05'!K35</f>
        <v>4079</v>
      </c>
      <c r="L35" s="85">
        <f>K35/D2</f>
        <v>74.163636363636357</v>
      </c>
      <c r="M35" s="45">
        <f>(L35*100/F35)-100</f>
        <v>33.73770491803279</v>
      </c>
      <c r="N35" s="80">
        <f>'Wortpreis 0,05'!N35</f>
        <v>561</v>
      </c>
      <c r="O35" s="46">
        <f>N35/L35</f>
        <v>7.5643540083353766</v>
      </c>
      <c r="P35" s="161">
        <f>Q35/L35</f>
        <v>1.0788305957342486</v>
      </c>
      <c r="Q35" s="47">
        <f>G35*I35</f>
        <v>80.009999999999991</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0.21</v>
      </c>
      <c r="J37" s="84"/>
      <c r="K37" s="80">
        <f>'Wortpreis 0,05'!K37</f>
        <v>71007</v>
      </c>
      <c r="L37" s="85">
        <f>K37/D2</f>
        <v>1291.0363636363636</v>
      </c>
      <c r="M37" s="45">
        <f>(L37*100/F37)-100</f>
        <v>11.019559405243967</v>
      </c>
      <c r="N37" s="80">
        <f>'Wortpreis 0,05'!N37</f>
        <v>10576</v>
      </c>
      <c r="O37" s="46">
        <f>N37/L37</f>
        <v>8.191868407340122</v>
      </c>
      <c r="P37" s="161">
        <f>Q37/L37</f>
        <v>1.3424331403946088</v>
      </c>
      <c r="Q37" s="47">
        <f>G37*I37</f>
        <v>1733.1299999999999</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0.21</v>
      </c>
      <c r="J39" s="84"/>
      <c r="K39" s="80">
        <f>'Wortpreis 0,05'!K39</f>
        <v>9710</v>
      </c>
      <c r="L39" s="85">
        <f>K39/D2</f>
        <v>176.54545454545453</v>
      </c>
      <c r="M39" s="45">
        <f>(L39*100/F39)-100</f>
        <v>9.7423146473779241</v>
      </c>
      <c r="N39" s="80">
        <f>'Wortpreis 0,05'!N39</f>
        <v>1457</v>
      </c>
      <c r="O39" s="46">
        <f>N39/L39</f>
        <v>8.2528321318228635</v>
      </c>
      <c r="P39" s="161">
        <f>Q39/L39</f>
        <v>1.4428578784757982</v>
      </c>
      <c r="Q39" s="47">
        <f>G39*I39</f>
        <v>254.73</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0.21</v>
      </c>
      <c r="J41" s="84"/>
      <c r="K41" s="80">
        <f>'Wortpreis 0,05'!K41</f>
        <v>52330</v>
      </c>
      <c r="L41" s="85">
        <f>K41/D2</f>
        <v>951.4545454545455</v>
      </c>
      <c r="M41" s="45">
        <f>(L41*100/F41)-100</f>
        <v>25.80839043154225</v>
      </c>
      <c r="N41" s="80">
        <f>'Wortpreis 0,05'!N41</f>
        <v>7999</v>
      </c>
      <c r="O41" s="46">
        <f>N41/L41</f>
        <v>8.40712784253774</v>
      </c>
      <c r="P41" s="161">
        <f>Q41/L41</f>
        <v>1.1675807376266003</v>
      </c>
      <c r="Q41" s="47">
        <f>G41*I41</f>
        <v>1110.8999999999999</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0.21</v>
      </c>
      <c r="J43" s="84"/>
      <c r="K43" s="80">
        <f>'Wortpreis 0,05'!K43</f>
        <v>16118</v>
      </c>
      <c r="L43" s="85">
        <f>K43/D2</f>
        <v>293.05454545454546</v>
      </c>
      <c r="M43" s="45">
        <f>(L43*100/F43)-100</f>
        <v>17.384021557060677</v>
      </c>
      <c r="N43" s="80">
        <f>'Wortpreis 0,05'!N43</f>
        <v>2350</v>
      </c>
      <c r="O43" s="46">
        <f>N43/L43</f>
        <v>8.0189849857302384</v>
      </c>
      <c r="P43" s="161">
        <f>Q43/L43</f>
        <v>1.3221088224345452</v>
      </c>
      <c r="Q43" s="47">
        <f>G43*I43</f>
        <v>387.45</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0.21</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1.3289903421499314</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29.860223272679384</v>
      </c>
      <c r="H56" s="97" t="s">
        <v>4</v>
      </c>
    </row>
    <row r="57" spans="1:17" ht="15.75">
      <c r="A57" s="86" t="s">
        <v>66</v>
      </c>
      <c r="B57" s="86"/>
      <c r="C57" s="86"/>
      <c r="D57" s="86"/>
      <c r="E57" s="86"/>
      <c r="F57" s="86"/>
      <c r="G57" s="87">
        <f>G50*G48*25</f>
        <v>37.325279090849229</v>
      </c>
      <c r="H57" s="98" t="s">
        <v>4</v>
      </c>
    </row>
    <row r="58" spans="1:17" ht="15.75">
      <c r="A58" s="90" t="s">
        <v>67</v>
      </c>
      <c r="B58" s="90"/>
      <c r="C58" s="90"/>
      <c r="D58" s="90"/>
      <c r="E58" s="90"/>
      <c r="F58" s="90"/>
      <c r="G58" s="91">
        <f>G50*G48*30</f>
        <v>44.790334909019073</v>
      </c>
      <c r="H58" s="97" t="s">
        <v>4</v>
      </c>
    </row>
    <row r="59" spans="1:17" ht="15.75">
      <c r="A59" s="86" t="s">
        <v>68</v>
      </c>
      <c r="B59" s="86"/>
      <c r="C59" s="86"/>
      <c r="D59" s="86"/>
      <c r="E59" s="86"/>
      <c r="F59" s="86"/>
      <c r="G59" s="87">
        <f>G50*G48*35</f>
        <v>52.255390727188917</v>
      </c>
      <c r="H59" s="98" t="s">
        <v>4</v>
      </c>
    </row>
    <row r="60" spans="1:17" ht="15.75">
      <c r="A60" s="90" t="s">
        <v>69</v>
      </c>
      <c r="B60" s="90"/>
      <c r="C60" s="90"/>
      <c r="D60" s="90"/>
      <c r="E60" s="90"/>
      <c r="F60" s="90"/>
      <c r="G60" s="91">
        <f>G50*G48*40</f>
        <v>59.720446545358769</v>
      </c>
      <c r="H60" s="97" t="s">
        <v>4</v>
      </c>
    </row>
    <row r="61" spans="1:17" s="114" customFormat="1" ht="15.75">
      <c r="A61" s="86" t="s">
        <v>70</v>
      </c>
      <c r="B61" s="89"/>
      <c r="C61" s="89"/>
      <c r="D61" s="89"/>
      <c r="E61" s="89"/>
      <c r="F61" s="89"/>
      <c r="G61" s="102">
        <f>G50*G48*45</f>
        <v>67.185502363528613</v>
      </c>
      <c r="H61" s="107" t="s">
        <v>4</v>
      </c>
      <c r="I61" s="159"/>
    </row>
    <row r="62" spans="1:17" ht="15.75">
      <c r="A62" s="90" t="s">
        <v>71</v>
      </c>
      <c r="B62" s="90"/>
      <c r="C62" s="90"/>
      <c r="D62" s="90"/>
      <c r="E62" s="90"/>
      <c r="F62" s="90"/>
      <c r="G62" s="108">
        <f>G50*G48*50</f>
        <v>74.650558181698457</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21" sqref="A21:C21"/>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0.05</v>
      </c>
      <c r="E1" s="15"/>
      <c r="F1" s="16"/>
      <c r="G1" s="17" t="s">
        <v>38</v>
      </c>
      <c r="H1" s="18"/>
      <c r="I1" s="151"/>
      <c r="K1" s="19"/>
      <c r="L1" s="19"/>
      <c r="M1" s="19"/>
      <c r="N1" s="20" t="s">
        <v>2</v>
      </c>
      <c r="O1" s="21"/>
      <c r="P1" s="19"/>
      <c r="Q1" s="19"/>
    </row>
    <row r="2" spans="1:17" ht="19.5" thickBot="1">
      <c r="A2" s="111" t="s">
        <v>48</v>
      </c>
      <c r="B2" s="4"/>
      <c r="C2" s="4"/>
      <c r="D2" s="109">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1" t="s">
        <v>64</v>
      </c>
      <c r="B5" s="202"/>
      <c r="C5" s="203"/>
      <c r="D5" s="68"/>
      <c r="E5" s="81">
        <v>29829</v>
      </c>
      <c r="F5" s="78">
        <f>E5/D2</f>
        <v>542.34545454545457</v>
      </c>
      <c r="G5" s="81">
        <v>3962</v>
      </c>
      <c r="H5" s="79">
        <f>G5/F5</f>
        <v>7.3053069160883704</v>
      </c>
      <c r="I5" s="164">
        <f>D1</f>
        <v>0.05</v>
      </c>
      <c r="J5" s="84"/>
      <c r="K5" s="81">
        <v>34561</v>
      </c>
      <c r="L5" s="85">
        <f>K5/D2</f>
        <v>628.38181818181818</v>
      </c>
      <c r="M5" s="45">
        <f>(L5*100/F5)-100</f>
        <v>15.863756746790031</v>
      </c>
      <c r="N5" s="81">
        <v>5184</v>
      </c>
      <c r="O5" s="46">
        <f>N5/L5</f>
        <v>8.2497612916292926</v>
      </c>
      <c r="P5" s="161">
        <f>Q5/L5</f>
        <v>0.31525418824686791</v>
      </c>
      <c r="Q5" s="47">
        <f>G5*I5</f>
        <v>198.10000000000002</v>
      </c>
    </row>
    <row r="6" spans="1:17" ht="15.75" thickBot="1">
      <c r="A6" s="82"/>
      <c r="B6" s="83"/>
      <c r="C6" s="83"/>
      <c r="D6" s="13"/>
      <c r="E6" s="48"/>
      <c r="F6" s="49"/>
      <c r="G6" s="48"/>
      <c r="H6" s="50"/>
      <c r="I6" s="165"/>
      <c r="J6" s="51"/>
      <c r="K6" s="48"/>
      <c r="L6" s="52"/>
      <c r="M6" s="53"/>
      <c r="N6" s="54"/>
      <c r="O6" s="55"/>
      <c r="P6" s="162"/>
      <c r="Q6" s="56"/>
    </row>
    <row r="7" spans="1:17" ht="15.75" thickBot="1">
      <c r="A7" s="201" t="s">
        <v>10</v>
      </c>
      <c r="B7" s="202"/>
      <c r="C7" s="203"/>
      <c r="D7" s="68"/>
      <c r="E7" s="81">
        <v>17263</v>
      </c>
      <c r="F7" s="78">
        <f>E7/D2</f>
        <v>313.87272727272727</v>
      </c>
      <c r="G7" s="81">
        <v>2287</v>
      </c>
      <c r="H7" s="79">
        <f>G7/F7</f>
        <v>7.2863928633493602</v>
      </c>
      <c r="I7" s="164">
        <f>D1</f>
        <v>0.05</v>
      </c>
      <c r="J7" s="84"/>
      <c r="K7" s="81">
        <v>19463</v>
      </c>
      <c r="L7" s="85">
        <f>K7/D2</f>
        <v>353.87272727272727</v>
      </c>
      <c r="M7" s="45">
        <f>(L7*100/F7)-100</f>
        <v>12.744019000173779</v>
      </c>
      <c r="N7" s="81">
        <v>2991</v>
      </c>
      <c r="O7" s="46">
        <f>N7/L7</f>
        <v>8.4521913374094435</v>
      </c>
      <c r="P7" s="161">
        <f>Q7/L7</f>
        <v>0.32313877613934133</v>
      </c>
      <c r="Q7" s="47">
        <f>G7*I7</f>
        <v>114.35000000000001</v>
      </c>
    </row>
    <row r="8" spans="1:17" ht="15.75" thickBot="1">
      <c r="A8" s="82"/>
      <c r="B8" s="83"/>
      <c r="C8" s="83"/>
      <c r="D8" s="13"/>
      <c r="E8" s="48"/>
      <c r="F8" s="49"/>
      <c r="G8" s="48"/>
      <c r="H8" s="50"/>
      <c r="I8" s="165"/>
      <c r="J8" s="57"/>
      <c r="K8" s="48"/>
      <c r="L8" s="52"/>
      <c r="M8" s="53"/>
      <c r="N8" s="54"/>
      <c r="O8" s="55"/>
      <c r="P8" s="162"/>
      <c r="Q8" s="52"/>
    </row>
    <row r="9" spans="1:17" ht="15.75" thickBot="1">
      <c r="A9" s="201" t="s">
        <v>11</v>
      </c>
      <c r="B9" s="202"/>
      <c r="C9" s="203"/>
      <c r="D9" s="68"/>
      <c r="E9" s="81">
        <v>12535</v>
      </c>
      <c r="F9" s="78">
        <f>E9/D2</f>
        <v>227.90909090909091</v>
      </c>
      <c r="G9" s="81">
        <v>1618</v>
      </c>
      <c r="H9" s="79">
        <f>G9/F9</f>
        <v>7.0993218986836855</v>
      </c>
      <c r="I9" s="164">
        <f>D1</f>
        <v>0.05</v>
      </c>
      <c r="J9" s="84"/>
      <c r="K9" s="81">
        <v>15189</v>
      </c>
      <c r="L9" s="85">
        <f>K9/D2</f>
        <v>276.16363636363639</v>
      </c>
      <c r="M9" s="45">
        <f>(L9*100/F9)-100</f>
        <v>21.17271639409654</v>
      </c>
      <c r="N9" s="81">
        <v>2344</v>
      </c>
      <c r="O9" s="46">
        <f>N9/L9</f>
        <v>8.4877213773125284</v>
      </c>
      <c r="P9" s="161">
        <f>Q9/L9</f>
        <v>0.29294226084666536</v>
      </c>
      <c r="Q9" s="47">
        <f>G9*I9</f>
        <v>80.900000000000006</v>
      </c>
    </row>
    <row r="10" spans="1:17" ht="15.75" thickBot="1">
      <c r="A10" s="82"/>
      <c r="B10" s="83"/>
      <c r="C10" s="83"/>
      <c r="D10" s="13"/>
      <c r="E10" s="48"/>
      <c r="F10" s="49"/>
      <c r="G10" s="48"/>
      <c r="H10" s="50"/>
      <c r="I10" s="165"/>
      <c r="J10" s="57"/>
      <c r="K10" s="48"/>
      <c r="L10" s="52"/>
      <c r="M10" s="53"/>
      <c r="N10" s="54"/>
      <c r="O10" s="55"/>
      <c r="P10" s="162"/>
      <c r="Q10" s="52"/>
    </row>
    <row r="11" spans="1:17" ht="15.75" thickBot="1">
      <c r="A11" s="201" t="s">
        <v>63</v>
      </c>
      <c r="B11" s="202"/>
      <c r="C11" s="203"/>
      <c r="D11" s="68"/>
      <c r="E11" s="81">
        <v>130345</v>
      </c>
      <c r="F11" s="78">
        <f>E11/D2</f>
        <v>2369.909090909091</v>
      </c>
      <c r="G11" s="81">
        <v>17888</v>
      </c>
      <c r="H11" s="79">
        <f>G11/F11</f>
        <v>7.547968851893053</v>
      </c>
      <c r="I11" s="164">
        <f>D1</f>
        <v>0.05</v>
      </c>
      <c r="J11" s="84"/>
      <c r="K11" s="81">
        <v>144250</v>
      </c>
      <c r="L11" s="85">
        <f>K11/D2</f>
        <v>2622.7272727272725</v>
      </c>
      <c r="M11" s="45">
        <f>(L11*100/F11)-100</f>
        <v>10.667843031953637</v>
      </c>
      <c r="N11" s="81">
        <v>22602</v>
      </c>
      <c r="O11" s="46">
        <f>N11/L11</f>
        <v>8.6177469670710583</v>
      </c>
      <c r="P11" s="161">
        <f>Q11/L11</f>
        <v>0.34101906412478344</v>
      </c>
      <c r="Q11" s="47">
        <f>G11*I11</f>
        <v>894.40000000000009</v>
      </c>
    </row>
    <row r="12" spans="1:17" ht="15.75" thickBot="1">
      <c r="A12" s="82"/>
      <c r="B12" s="83"/>
      <c r="C12" s="83"/>
      <c r="D12" s="13"/>
      <c r="E12" s="48"/>
      <c r="F12" s="49"/>
      <c r="G12" s="48"/>
      <c r="H12" s="50"/>
      <c r="I12" s="165"/>
      <c r="J12" s="51"/>
      <c r="K12" s="48"/>
      <c r="L12" s="52"/>
      <c r="M12" s="53"/>
      <c r="N12" s="54"/>
      <c r="O12" s="55"/>
      <c r="P12" s="162"/>
      <c r="Q12" s="56"/>
    </row>
    <row r="13" spans="1:17" ht="15.75" thickBot="1">
      <c r="A13" s="201" t="s">
        <v>13</v>
      </c>
      <c r="B13" s="202"/>
      <c r="C13" s="203"/>
      <c r="D13" s="68"/>
      <c r="E13" s="81">
        <v>12882</v>
      </c>
      <c r="F13" s="78">
        <f>E13/D2</f>
        <v>234.21818181818182</v>
      </c>
      <c r="G13" s="81">
        <v>1605</v>
      </c>
      <c r="H13" s="79">
        <f>G13/F13</f>
        <v>6.8525850023288308</v>
      </c>
      <c r="I13" s="164">
        <f>D1</f>
        <v>0.05</v>
      </c>
      <c r="J13" s="84"/>
      <c r="K13" s="81">
        <v>12668</v>
      </c>
      <c r="L13" s="85">
        <f>K13/D2</f>
        <v>230.32727272727271</v>
      </c>
      <c r="M13" s="45">
        <f>(L13*100/F13)-100</f>
        <v>-1.6612327278373016</v>
      </c>
      <c r="N13" s="81">
        <v>1935</v>
      </c>
      <c r="O13" s="46">
        <f>N13/L13</f>
        <v>8.4010893590148417</v>
      </c>
      <c r="P13" s="161">
        <f>Q13/L13</f>
        <v>0.34841727186611937</v>
      </c>
      <c r="Q13" s="47">
        <f>G13*I13</f>
        <v>80.25</v>
      </c>
    </row>
    <row r="14" spans="1:17" ht="15.75" thickBot="1">
      <c r="A14" s="82"/>
      <c r="B14" s="83"/>
      <c r="C14" s="83"/>
      <c r="D14" s="13"/>
      <c r="E14" s="48"/>
      <c r="F14" s="49"/>
      <c r="G14" s="48"/>
      <c r="H14" s="50"/>
      <c r="I14" s="165"/>
      <c r="J14" s="51"/>
      <c r="K14" s="48"/>
      <c r="L14" s="52"/>
      <c r="M14" s="53"/>
      <c r="N14" s="54"/>
      <c r="O14" s="55"/>
      <c r="P14" s="162"/>
      <c r="Q14" s="56"/>
    </row>
    <row r="15" spans="1:17" ht="15.75" thickBot="1">
      <c r="A15" s="201" t="s">
        <v>23</v>
      </c>
      <c r="B15" s="202"/>
      <c r="C15" s="203"/>
      <c r="D15" s="68"/>
      <c r="E15" s="81">
        <v>8584</v>
      </c>
      <c r="F15" s="78">
        <f>E15/D2</f>
        <v>156.07272727272726</v>
      </c>
      <c r="G15" s="81">
        <v>1048</v>
      </c>
      <c r="H15" s="79">
        <f>G15/F15</f>
        <v>6.7148182665424052</v>
      </c>
      <c r="I15" s="164">
        <f>D1</f>
        <v>0.05</v>
      </c>
      <c r="J15" s="84"/>
      <c r="K15" s="81">
        <v>9459</v>
      </c>
      <c r="L15" s="85">
        <f>K15/D2</f>
        <v>171.98181818181817</v>
      </c>
      <c r="M15" s="45">
        <f>(L15*100/F15)-100</f>
        <v>10.193383038210612</v>
      </c>
      <c r="N15" s="81">
        <v>1384</v>
      </c>
      <c r="O15" s="46">
        <f>N15/L15</f>
        <v>8.0473623004545942</v>
      </c>
      <c r="P15" s="161">
        <f>Q15/L15</f>
        <v>0.3046833703351306</v>
      </c>
      <c r="Q15" s="47">
        <f>G15*I15</f>
        <v>52.400000000000006</v>
      </c>
    </row>
    <row r="16" spans="1:17" ht="15.75" thickBot="1">
      <c r="A16" s="82"/>
      <c r="B16" s="83"/>
      <c r="C16" s="83"/>
      <c r="D16" s="13"/>
      <c r="E16" s="48"/>
      <c r="F16" s="49"/>
      <c r="G16" s="48"/>
      <c r="H16" s="50"/>
      <c r="I16" s="165"/>
      <c r="J16" s="51"/>
      <c r="K16" s="48"/>
      <c r="L16" s="52"/>
      <c r="M16" s="53"/>
      <c r="N16" s="54"/>
      <c r="O16" s="55"/>
      <c r="P16" s="162"/>
      <c r="Q16" s="56"/>
    </row>
    <row r="17" spans="1:17" ht="15.75" thickBot="1">
      <c r="A17" s="201" t="s">
        <v>12</v>
      </c>
      <c r="B17" s="202"/>
      <c r="C17" s="203"/>
      <c r="D17" s="68"/>
      <c r="E17" s="81">
        <v>11443</v>
      </c>
      <c r="F17" s="78">
        <f>E17/D2</f>
        <v>208.05454545454546</v>
      </c>
      <c r="G17" s="81">
        <v>1475</v>
      </c>
      <c r="H17" s="79">
        <f>G17/F17</f>
        <v>7.0894870226339242</v>
      </c>
      <c r="I17" s="164">
        <f>D1</f>
        <v>0.05</v>
      </c>
      <c r="J17" s="84"/>
      <c r="K17" s="81">
        <v>12582</v>
      </c>
      <c r="L17" s="85">
        <f>K17/D2</f>
        <v>228.76363636363635</v>
      </c>
      <c r="M17" s="45">
        <f>(L17*100/F17)-100</f>
        <v>9.9536834746132996</v>
      </c>
      <c r="N17" s="81">
        <v>1885</v>
      </c>
      <c r="O17" s="46">
        <f>N17/L17</f>
        <v>8.2399459545382303</v>
      </c>
      <c r="P17" s="161">
        <f>Q17/L17</f>
        <v>0.32238515339373708</v>
      </c>
      <c r="Q17" s="47">
        <f>G17*I17</f>
        <v>73.75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1" t="s">
        <v>14</v>
      </c>
      <c r="B19" s="202"/>
      <c r="C19" s="203"/>
      <c r="D19" s="68"/>
      <c r="E19" s="81">
        <v>7081</v>
      </c>
      <c r="F19" s="78">
        <f>E19/D2</f>
        <v>128.74545454545455</v>
      </c>
      <c r="G19" s="81">
        <v>887</v>
      </c>
      <c r="H19" s="79">
        <f>G19/F19</f>
        <v>6.8895636209574915</v>
      </c>
      <c r="I19" s="164">
        <f>D1</f>
        <v>0.05</v>
      </c>
      <c r="J19" s="84"/>
      <c r="K19" s="81">
        <v>7606</v>
      </c>
      <c r="L19" s="85">
        <f>K19/D2</f>
        <v>138.29090909090908</v>
      </c>
      <c r="M19" s="45">
        <f>(L19*100/F19)-100</f>
        <v>7.4142070329049403</v>
      </c>
      <c r="N19" s="81">
        <v>1115</v>
      </c>
      <c r="O19" s="46">
        <f>N19/L19</f>
        <v>8.0627136471206953</v>
      </c>
      <c r="P19" s="161">
        <f>Q19/L19</f>
        <v>0.32070076255587698</v>
      </c>
      <c r="Q19" s="47">
        <f>G19*I19</f>
        <v>44.35</v>
      </c>
    </row>
    <row r="20" spans="1:17" ht="15.75" thickBot="1">
      <c r="A20" s="82"/>
      <c r="B20" s="83"/>
      <c r="C20" s="83"/>
      <c r="D20" s="13"/>
      <c r="E20" s="48"/>
      <c r="F20" s="49"/>
      <c r="G20" s="48"/>
      <c r="H20" s="50"/>
      <c r="I20" s="165"/>
      <c r="J20" s="51"/>
      <c r="K20" s="48"/>
      <c r="L20" s="52"/>
      <c r="M20" s="53"/>
      <c r="N20" s="54"/>
      <c r="O20" s="55"/>
      <c r="P20" s="162"/>
      <c r="Q20" s="56"/>
    </row>
    <row r="21" spans="1:17" ht="15.75" thickBot="1">
      <c r="A21" s="201" t="s">
        <v>15</v>
      </c>
      <c r="B21" s="202"/>
      <c r="C21" s="203"/>
      <c r="D21" s="68"/>
      <c r="E21" s="81">
        <v>2590</v>
      </c>
      <c r="F21" s="78">
        <f>E21/D2</f>
        <v>47.090909090909093</v>
      </c>
      <c r="G21" s="81">
        <v>327</v>
      </c>
      <c r="H21" s="79">
        <f>G21/F21</f>
        <v>6.9440154440154434</v>
      </c>
      <c r="I21" s="164">
        <f>D1</f>
        <v>0.05</v>
      </c>
      <c r="J21" s="84"/>
      <c r="K21" s="81">
        <v>2761</v>
      </c>
      <c r="L21" s="85">
        <f>K21/D2</f>
        <v>50.2</v>
      </c>
      <c r="M21" s="45">
        <f>(L21*100/F21)-100</f>
        <v>6.6023166023165913</v>
      </c>
      <c r="N21" s="81">
        <v>394</v>
      </c>
      <c r="O21" s="46">
        <f>N21/L21</f>
        <v>7.8486055776892423</v>
      </c>
      <c r="P21" s="161">
        <f>Q21/L21</f>
        <v>0.32569721115537847</v>
      </c>
      <c r="Q21" s="47">
        <f>G21*I21</f>
        <v>16.350000000000001</v>
      </c>
    </row>
    <row r="22" spans="1:17" ht="15.75" thickBot="1">
      <c r="A22" s="82"/>
      <c r="B22" s="83"/>
      <c r="C22" s="83"/>
      <c r="D22" s="13"/>
      <c r="E22" s="48"/>
      <c r="F22" s="49"/>
      <c r="G22" s="48"/>
      <c r="H22" s="50"/>
      <c r="I22" s="165"/>
      <c r="J22" s="51"/>
      <c r="K22" s="48"/>
      <c r="L22" s="52"/>
      <c r="M22" s="53"/>
      <c r="N22" s="54"/>
      <c r="O22" s="55"/>
      <c r="P22" s="162"/>
      <c r="Q22" s="56"/>
    </row>
    <row r="23" spans="1:17" ht="15.75" thickBot="1">
      <c r="A23" s="201" t="s">
        <v>18</v>
      </c>
      <c r="B23" s="202"/>
      <c r="C23" s="203"/>
      <c r="D23" s="68"/>
      <c r="E23" s="81">
        <v>18207</v>
      </c>
      <c r="F23" s="78">
        <f>E23/D2</f>
        <v>331.03636363636366</v>
      </c>
      <c r="G23" s="81">
        <v>2538</v>
      </c>
      <c r="H23" s="79">
        <f>G23/F23</f>
        <v>7.6668314384577352</v>
      </c>
      <c r="I23" s="164">
        <f>D1</f>
        <v>0.05</v>
      </c>
      <c r="J23" s="84"/>
      <c r="K23" s="81">
        <v>21150</v>
      </c>
      <c r="L23" s="85">
        <f>K23/D2</f>
        <v>384.54545454545456</v>
      </c>
      <c r="M23" s="45">
        <f>(L23*100/F23)-100</f>
        <v>16.16411270390509</v>
      </c>
      <c r="N23" s="81">
        <v>3360</v>
      </c>
      <c r="O23" s="46">
        <f>N23/L23</f>
        <v>8.7375886524822697</v>
      </c>
      <c r="P23" s="161">
        <f>Q23/L23</f>
        <v>0.33</v>
      </c>
      <c r="Q23" s="47">
        <f>G23*I23</f>
        <v>126.9</v>
      </c>
    </row>
    <row r="24" spans="1:17" ht="15.75" thickBot="1">
      <c r="A24" s="82"/>
      <c r="B24" s="83"/>
      <c r="C24" s="83"/>
      <c r="D24" s="13"/>
      <c r="E24" s="48"/>
      <c r="F24" s="49"/>
      <c r="G24" s="48"/>
      <c r="H24" s="50"/>
      <c r="I24" s="165"/>
      <c r="J24" s="51"/>
      <c r="K24" s="48"/>
      <c r="L24" s="52"/>
      <c r="M24" s="53"/>
      <c r="N24" s="54"/>
      <c r="O24" s="55"/>
      <c r="P24" s="162"/>
      <c r="Q24" s="56"/>
    </row>
    <row r="25" spans="1:17" ht="15.75" thickBot="1">
      <c r="A25" s="201" t="s">
        <v>24</v>
      </c>
      <c r="B25" s="202"/>
      <c r="C25" s="203"/>
      <c r="D25" s="68"/>
      <c r="E25" s="81">
        <v>6684</v>
      </c>
      <c r="F25" s="78">
        <f>E25/D2</f>
        <v>121.52727272727273</v>
      </c>
      <c r="G25" s="81">
        <v>806</v>
      </c>
      <c r="H25" s="79">
        <f>G25/F25</f>
        <v>6.6322561340514659</v>
      </c>
      <c r="I25" s="164">
        <f>D1</f>
        <v>0.05</v>
      </c>
      <c r="J25" s="84"/>
      <c r="K25" s="81">
        <v>7023</v>
      </c>
      <c r="L25" s="85">
        <f>K25/D2</f>
        <v>127.69090909090909</v>
      </c>
      <c r="M25" s="45">
        <f>(L25*100/F25)-100</f>
        <v>5.0718132854577931</v>
      </c>
      <c r="N25" s="81">
        <v>1070</v>
      </c>
      <c r="O25" s="46">
        <f>N25/L25</f>
        <v>8.37960985333903</v>
      </c>
      <c r="P25" s="161">
        <f>Q25/L25</f>
        <v>0.31560586643884386</v>
      </c>
      <c r="Q25" s="47">
        <f>G25*I25</f>
        <v>40.300000000000004</v>
      </c>
    </row>
    <row r="26" spans="1:17" ht="15.75" thickBot="1">
      <c r="A26" s="82"/>
      <c r="B26" s="83"/>
      <c r="C26" s="83"/>
      <c r="D26" s="13"/>
      <c r="E26" s="48"/>
      <c r="F26" s="49"/>
      <c r="G26" s="48"/>
      <c r="H26" s="50"/>
      <c r="I26" s="165"/>
      <c r="J26" s="51"/>
      <c r="K26" s="48"/>
      <c r="L26" s="52"/>
      <c r="M26" s="53"/>
      <c r="N26" s="54"/>
      <c r="O26" s="55"/>
      <c r="P26" s="162"/>
      <c r="Q26" s="56"/>
    </row>
    <row r="27" spans="1:17" ht="15.75" thickBot="1">
      <c r="A27" s="201" t="s">
        <v>25</v>
      </c>
      <c r="B27" s="202"/>
      <c r="C27" s="203"/>
      <c r="D27" s="68"/>
      <c r="E27" s="81">
        <v>4052</v>
      </c>
      <c r="F27" s="78">
        <f>E27/D2</f>
        <v>73.672727272727272</v>
      </c>
      <c r="G27" s="81">
        <v>496</v>
      </c>
      <c r="H27" s="79">
        <f>G27/F27</f>
        <v>6.7324777887462979</v>
      </c>
      <c r="I27" s="164">
        <f>D1</f>
        <v>0.05</v>
      </c>
      <c r="J27" s="84"/>
      <c r="K27" s="81">
        <v>4158</v>
      </c>
      <c r="L27" s="85">
        <f>K27/D2</f>
        <v>75.599999999999994</v>
      </c>
      <c r="M27" s="45">
        <f>(L27*100/F27)-100</f>
        <v>2.615992102665345</v>
      </c>
      <c r="N27" s="81">
        <v>616</v>
      </c>
      <c r="O27" s="46">
        <f>N27/L27</f>
        <v>8.1481481481481488</v>
      </c>
      <c r="P27" s="161">
        <f>Q27/L27</f>
        <v>0.32804232804232808</v>
      </c>
      <c r="Q27" s="47">
        <f>G27*I27</f>
        <v>24.8</v>
      </c>
    </row>
    <row r="28" spans="1:17" ht="15.75" thickBot="1">
      <c r="A28" s="82"/>
      <c r="B28" s="83"/>
      <c r="C28" s="83"/>
      <c r="D28" s="13"/>
      <c r="E28" s="48"/>
      <c r="F28" s="49"/>
      <c r="G28" s="48"/>
      <c r="H28" s="50"/>
      <c r="I28" s="165"/>
      <c r="J28" s="51"/>
      <c r="K28" s="48"/>
      <c r="L28" s="52"/>
      <c r="M28" s="53"/>
      <c r="N28" s="54"/>
      <c r="O28" s="55"/>
      <c r="P28" s="162"/>
      <c r="Q28" s="56"/>
    </row>
    <row r="29" spans="1:17" ht="15.75" thickBot="1">
      <c r="A29" s="201" t="s">
        <v>16</v>
      </c>
      <c r="B29" s="202"/>
      <c r="C29" s="203"/>
      <c r="D29" s="68"/>
      <c r="E29" s="81">
        <v>2423</v>
      </c>
      <c r="F29" s="78">
        <f>E29/D2</f>
        <v>44.054545454545455</v>
      </c>
      <c r="G29" s="81">
        <v>351</v>
      </c>
      <c r="H29" s="79">
        <f>G29/F29</f>
        <v>7.9673957903425503</v>
      </c>
      <c r="I29" s="164">
        <f>D1</f>
        <v>0.05</v>
      </c>
      <c r="J29" s="84"/>
      <c r="K29" s="81">
        <v>2877</v>
      </c>
      <c r="L29" s="85">
        <f>K29/D2</f>
        <v>52.309090909090912</v>
      </c>
      <c r="M29" s="45">
        <f>(L29*100/F29)-100</f>
        <v>18.737102765167151</v>
      </c>
      <c r="N29" s="81">
        <v>461</v>
      </c>
      <c r="O29" s="46">
        <f>N29/L29</f>
        <v>8.8129996524157104</v>
      </c>
      <c r="P29" s="161">
        <f>Q29/L29</f>
        <v>0.33550573514077164</v>
      </c>
      <c r="Q29" s="47">
        <f>G29*I29</f>
        <v>17.55</v>
      </c>
    </row>
    <row r="30" spans="1:17" ht="15.75" thickBot="1">
      <c r="A30" s="82"/>
      <c r="B30" s="83"/>
      <c r="C30" s="83"/>
      <c r="D30" s="13"/>
      <c r="E30" s="48"/>
      <c r="F30" s="49"/>
      <c r="G30" s="48"/>
      <c r="H30" s="50"/>
      <c r="I30" s="165"/>
      <c r="J30" s="51"/>
      <c r="K30" s="48"/>
      <c r="L30" s="52"/>
      <c r="M30" s="53"/>
      <c r="N30" s="54"/>
      <c r="O30" s="55"/>
      <c r="P30" s="162"/>
      <c r="Q30" s="56"/>
    </row>
    <row r="31" spans="1:17" ht="15.75" thickBot="1">
      <c r="A31" s="201" t="s">
        <v>22</v>
      </c>
      <c r="B31" s="202"/>
      <c r="C31" s="203"/>
      <c r="D31" s="68"/>
      <c r="E31" s="81">
        <v>11209</v>
      </c>
      <c r="F31" s="78">
        <f>E31/D2</f>
        <v>203.8</v>
      </c>
      <c r="G31" s="81">
        <v>1284</v>
      </c>
      <c r="H31" s="79">
        <f>G31/F31</f>
        <v>6.3002944062806669</v>
      </c>
      <c r="I31" s="164">
        <f>D1</f>
        <v>0.05</v>
      </c>
      <c r="J31" s="84"/>
      <c r="K31" s="81">
        <v>12486</v>
      </c>
      <c r="L31" s="85">
        <f>K31/D2</f>
        <v>227.01818181818183</v>
      </c>
      <c r="M31" s="45">
        <f>(L31*100/F31)-100</f>
        <v>11.392630921580874</v>
      </c>
      <c r="N31" s="81">
        <v>1762</v>
      </c>
      <c r="O31" s="46">
        <f>N31/L31</f>
        <v>7.7614928720166585</v>
      </c>
      <c r="P31" s="161">
        <f>Q31/L31</f>
        <v>0.28279673234022107</v>
      </c>
      <c r="Q31" s="47">
        <f>G31*I31</f>
        <v>64.2</v>
      </c>
    </row>
    <row r="32" spans="1:17" ht="15.75" thickBot="1">
      <c r="A32" s="82"/>
      <c r="B32" s="83"/>
      <c r="C32" s="83"/>
      <c r="D32" s="13"/>
      <c r="E32" s="48"/>
      <c r="F32" s="49"/>
      <c r="G32" s="48"/>
      <c r="H32" s="50"/>
      <c r="I32" s="165"/>
      <c r="J32" s="51"/>
      <c r="K32" s="48"/>
      <c r="L32" s="52"/>
      <c r="M32" s="53"/>
      <c r="N32" s="54"/>
      <c r="O32" s="55"/>
      <c r="P32" s="162"/>
      <c r="Q32" s="56"/>
    </row>
    <row r="33" spans="1:17" ht="15.75" thickBot="1">
      <c r="A33" s="201" t="s">
        <v>21</v>
      </c>
      <c r="B33" s="202"/>
      <c r="C33" s="203"/>
      <c r="D33" s="68"/>
      <c r="E33" s="81">
        <v>11325</v>
      </c>
      <c r="F33" s="78">
        <f>E33/D2</f>
        <v>205.90909090909091</v>
      </c>
      <c r="G33" s="81">
        <v>1497</v>
      </c>
      <c r="H33" s="79">
        <f>G33/F33</f>
        <v>7.2701986754966885</v>
      </c>
      <c r="I33" s="164">
        <f>D1</f>
        <v>0.05</v>
      </c>
      <c r="J33" s="84"/>
      <c r="K33" s="81">
        <v>12493</v>
      </c>
      <c r="L33" s="85">
        <f>K33/D2</f>
        <v>227.14545454545456</v>
      </c>
      <c r="M33" s="45">
        <f>(L33*100/F33)-100</f>
        <v>10.313465783664469</v>
      </c>
      <c r="N33" s="81">
        <v>1900</v>
      </c>
      <c r="O33" s="46">
        <f>N33/L33</f>
        <v>8.3646842231649714</v>
      </c>
      <c r="P33" s="161">
        <f>Q33/L33</f>
        <v>0.32952453373889379</v>
      </c>
      <c r="Q33" s="47">
        <f>G33*I33</f>
        <v>74.850000000000009</v>
      </c>
    </row>
    <row r="34" spans="1:17" ht="15.75" thickBot="1">
      <c r="A34" s="82"/>
      <c r="B34" s="83"/>
      <c r="C34" s="83"/>
      <c r="D34" s="13"/>
      <c r="E34" s="48"/>
      <c r="F34" s="49"/>
      <c r="G34" s="48"/>
      <c r="H34" s="50"/>
      <c r="I34" s="165"/>
      <c r="J34" s="51"/>
      <c r="K34" s="48"/>
      <c r="L34" s="52"/>
      <c r="M34" s="53"/>
      <c r="N34" s="54"/>
      <c r="O34" s="55"/>
      <c r="P34" s="162"/>
      <c r="Q34" s="56"/>
    </row>
    <row r="35" spans="1:17" ht="15.75" thickBot="1">
      <c r="A35" s="201" t="s">
        <v>17</v>
      </c>
      <c r="B35" s="202"/>
      <c r="C35" s="203"/>
      <c r="D35" s="68"/>
      <c r="E35" s="81">
        <v>3050</v>
      </c>
      <c r="F35" s="78">
        <f>E35/D2</f>
        <v>55.454545454545453</v>
      </c>
      <c r="G35" s="81">
        <v>381</v>
      </c>
      <c r="H35" s="79">
        <f>G35/F35</f>
        <v>6.8704918032786884</v>
      </c>
      <c r="I35" s="164">
        <f>D1</f>
        <v>0.05</v>
      </c>
      <c r="J35" s="84"/>
      <c r="K35" s="81">
        <v>4079</v>
      </c>
      <c r="L35" s="85">
        <f>K35/D2</f>
        <v>74.163636363636357</v>
      </c>
      <c r="M35" s="45">
        <f>(L35*100/F35)-100</f>
        <v>33.73770491803279</v>
      </c>
      <c r="N35" s="81">
        <v>561</v>
      </c>
      <c r="O35" s="46">
        <f>N35/L35</f>
        <v>7.5643540083353766</v>
      </c>
      <c r="P35" s="161">
        <f>Q35/L35</f>
        <v>0.25686442755577349</v>
      </c>
      <c r="Q35" s="47">
        <f>G35*I35</f>
        <v>19.05</v>
      </c>
    </row>
    <row r="36" spans="1:17" ht="15.75" thickBot="1">
      <c r="A36" s="82"/>
      <c r="B36" s="83"/>
      <c r="C36" s="83"/>
      <c r="D36" s="13"/>
      <c r="E36" s="48"/>
      <c r="F36" s="49"/>
      <c r="G36" s="48"/>
      <c r="H36" s="50"/>
      <c r="I36" s="165"/>
      <c r="J36" s="51"/>
      <c r="K36" s="48"/>
      <c r="L36" s="52"/>
      <c r="M36" s="53"/>
      <c r="N36" s="54"/>
      <c r="O36" s="55"/>
      <c r="P36" s="162"/>
      <c r="Q36" s="56"/>
    </row>
    <row r="37" spans="1:17" ht="15.75" thickBot="1">
      <c r="A37" s="201" t="s">
        <v>64</v>
      </c>
      <c r="B37" s="202"/>
      <c r="C37" s="203"/>
      <c r="D37" s="68"/>
      <c r="E37" s="81">
        <v>63959</v>
      </c>
      <c r="F37" s="78">
        <f>E37/D2</f>
        <v>1162.8909090909092</v>
      </c>
      <c r="G37" s="81">
        <v>8253</v>
      </c>
      <c r="H37" s="79">
        <f>G37/F37</f>
        <v>7.096968370362263</v>
      </c>
      <c r="I37" s="164">
        <f>D1</f>
        <v>0.05</v>
      </c>
      <c r="J37" s="84"/>
      <c r="K37" s="81">
        <v>71007</v>
      </c>
      <c r="L37" s="85">
        <f>K37/D2</f>
        <v>1291.0363636363636</v>
      </c>
      <c r="M37" s="45">
        <f>(L37*100/F37)-100</f>
        <v>11.019559405243967</v>
      </c>
      <c r="N37" s="81">
        <v>10576</v>
      </c>
      <c r="O37" s="46">
        <f>N37/L37</f>
        <v>8.191868407340122</v>
      </c>
      <c r="P37" s="161">
        <f>Q37/L37</f>
        <v>0.31962693818919263</v>
      </c>
      <c r="Q37" s="47">
        <f>G37*I37</f>
        <v>412.65000000000003</v>
      </c>
    </row>
    <row r="38" spans="1:17" ht="15.75" thickBot="1">
      <c r="A38" s="82"/>
      <c r="B38" s="83"/>
      <c r="C38" s="83"/>
      <c r="D38" s="13"/>
      <c r="E38" s="48"/>
      <c r="F38" s="49"/>
      <c r="G38" s="48"/>
      <c r="H38" s="50"/>
      <c r="I38" s="165"/>
      <c r="J38" s="51"/>
      <c r="K38" s="48"/>
      <c r="L38" s="52"/>
      <c r="M38" s="53"/>
      <c r="N38" s="54"/>
      <c r="O38" s="55"/>
      <c r="P38" s="162"/>
      <c r="Q38" s="56"/>
    </row>
    <row r="39" spans="1:17" ht="15.75" thickBot="1">
      <c r="A39" s="201" t="s">
        <v>18</v>
      </c>
      <c r="B39" s="202"/>
      <c r="C39" s="203"/>
      <c r="D39" s="68"/>
      <c r="E39" s="81">
        <v>8848</v>
      </c>
      <c r="F39" s="78">
        <f>E39/D2</f>
        <v>160.87272727272727</v>
      </c>
      <c r="G39" s="81">
        <v>1213</v>
      </c>
      <c r="H39" s="79">
        <f>G39/F39</f>
        <v>7.5401220614828208</v>
      </c>
      <c r="I39" s="164">
        <f>D1</f>
        <v>0.05</v>
      </c>
      <c r="J39" s="84"/>
      <c r="K39" s="81">
        <v>9710</v>
      </c>
      <c r="L39" s="85">
        <f>K39/D2</f>
        <v>176.54545454545453</v>
      </c>
      <c r="M39" s="45">
        <f>(L39*100/F39)-100</f>
        <v>9.7423146473779241</v>
      </c>
      <c r="N39" s="81">
        <v>1457</v>
      </c>
      <c r="O39" s="46">
        <f>N39/L39</f>
        <v>8.2528321318228635</v>
      </c>
      <c r="P39" s="161">
        <f>Q39/L39</f>
        <v>0.34353759011328533</v>
      </c>
      <c r="Q39" s="47">
        <f>G39*I39</f>
        <v>60.650000000000006</v>
      </c>
    </row>
    <row r="40" spans="1:17" ht="15.75" thickBot="1">
      <c r="A40" s="82"/>
      <c r="B40" s="83"/>
      <c r="C40" s="83"/>
      <c r="D40" s="13"/>
      <c r="E40" s="48"/>
      <c r="F40" s="49"/>
      <c r="G40" s="48"/>
      <c r="H40" s="50"/>
      <c r="I40" s="165"/>
      <c r="J40" s="51"/>
      <c r="K40" s="48"/>
      <c r="L40" s="52"/>
      <c r="M40" s="53"/>
      <c r="N40" s="54"/>
      <c r="O40" s="55"/>
      <c r="P40" s="162"/>
      <c r="Q40" s="56"/>
    </row>
    <row r="41" spans="1:17" ht="15.75" thickBot="1">
      <c r="A41" s="201" t="s">
        <v>19</v>
      </c>
      <c r="B41" s="202"/>
      <c r="C41" s="203"/>
      <c r="D41" s="68"/>
      <c r="E41" s="81">
        <v>41595</v>
      </c>
      <c r="F41" s="78">
        <f>E41/D2</f>
        <v>756.27272727272725</v>
      </c>
      <c r="G41" s="81">
        <v>5290</v>
      </c>
      <c r="H41" s="79">
        <f>G41/F41</f>
        <v>6.9948311095083548</v>
      </c>
      <c r="I41" s="164">
        <f>D1</f>
        <v>0.05</v>
      </c>
      <c r="J41" s="84"/>
      <c r="K41" s="81">
        <v>52330</v>
      </c>
      <c r="L41" s="85">
        <f>K41/D2</f>
        <v>951.4545454545455</v>
      </c>
      <c r="M41" s="45">
        <f>(L41*100/F41)-100</f>
        <v>25.80839043154225</v>
      </c>
      <c r="N41" s="81">
        <v>7999</v>
      </c>
      <c r="O41" s="46">
        <f>N41/L41</f>
        <v>8.40712784253774</v>
      </c>
      <c r="P41" s="161">
        <f>Q41/L41</f>
        <v>0.27799541372061914</v>
      </c>
      <c r="Q41" s="47">
        <f>G41*I41</f>
        <v>264.5</v>
      </c>
    </row>
    <row r="42" spans="1:17" ht="15.75" thickBot="1">
      <c r="A42" s="82"/>
      <c r="B42" s="83"/>
      <c r="C42" s="83"/>
      <c r="D42" s="13"/>
      <c r="E42" s="48"/>
      <c r="F42" s="49"/>
      <c r="G42" s="48"/>
      <c r="H42" s="50"/>
      <c r="I42" s="165"/>
      <c r="J42" s="51"/>
      <c r="K42" s="48"/>
      <c r="L42" s="52"/>
      <c r="M42" s="53"/>
      <c r="N42" s="54"/>
      <c r="O42" s="55"/>
      <c r="P42" s="162"/>
      <c r="Q42" s="56"/>
    </row>
    <row r="43" spans="1:17" ht="15.75" thickBot="1">
      <c r="A43" s="201" t="s">
        <v>20</v>
      </c>
      <c r="B43" s="202"/>
      <c r="C43" s="203"/>
      <c r="D43" s="68"/>
      <c r="E43" s="81">
        <v>13731</v>
      </c>
      <c r="F43" s="78">
        <f>E43/D2</f>
        <v>249.65454545454546</v>
      </c>
      <c r="G43" s="81">
        <v>1845</v>
      </c>
      <c r="H43" s="79">
        <f>G43/F43</f>
        <v>7.390211929211274</v>
      </c>
      <c r="I43" s="164">
        <f>D1</f>
        <v>0.05</v>
      </c>
      <c r="J43" s="84"/>
      <c r="K43" s="81">
        <v>16118</v>
      </c>
      <c r="L43" s="85">
        <f>K43/D2</f>
        <v>293.05454545454546</v>
      </c>
      <c r="M43" s="45">
        <f>(L43*100/F43)-100</f>
        <v>17.384021557060677</v>
      </c>
      <c r="N43" s="81">
        <v>2350</v>
      </c>
      <c r="O43" s="46">
        <f>N43/L43</f>
        <v>8.0189849857302384</v>
      </c>
      <c r="P43" s="161">
        <f>Q43/L43</f>
        <v>0.31478781486536789</v>
      </c>
      <c r="Q43" s="47">
        <f>G43*I43</f>
        <v>92.25</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0.05</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0.31642627194045986</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7.1095769696855671</v>
      </c>
      <c r="H56" s="97" t="s">
        <v>4</v>
      </c>
    </row>
    <row r="57" spans="1:17" ht="15.75">
      <c r="A57" s="86" t="s">
        <v>66</v>
      </c>
      <c r="B57" s="86"/>
      <c r="C57" s="86"/>
      <c r="D57" s="86"/>
      <c r="E57" s="86"/>
      <c r="F57" s="86"/>
      <c r="G57" s="87">
        <f>G50*G48*25</f>
        <v>8.8869712121069586</v>
      </c>
      <c r="H57" s="98" t="s">
        <v>4</v>
      </c>
    </row>
    <row r="58" spans="1:17" ht="15.75">
      <c r="A58" s="90" t="s">
        <v>67</v>
      </c>
      <c r="B58" s="90"/>
      <c r="C58" s="90"/>
      <c r="D58" s="90"/>
      <c r="E58" s="90"/>
      <c r="F58" s="90"/>
      <c r="G58" s="91">
        <f>G50*G48*30</f>
        <v>10.664365454528351</v>
      </c>
      <c r="H58" s="97" t="s">
        <v>4</v>
      </c>
    </row>
    <row r="59" spans="1:17" ht="15.75">
      <c r="A59" s="86" t="s">
        <v>68</v>
      </c>
      <c r="B59" s="86"/>
      <c r="C59" s="86"/>
      <c r="D59" s="86"/>
      <c r="E59" s="86"/>
      <c r="F59" s="86"/>
      <c r="G59" s="87">
        <f>G50*G48*35</f>
        <v>12.441759696949742</v>
      </c>
      <c r="H59" s="98" t="s">
        <v>4</v>
      </c>
    </row>
    <row r="60" spans="1:17" ht="15.75">
      <c r="A60" s="90" t="s">
        <v>69</v>
      </c>
      <c r="B60" s="90"/>
      <c r="C60" s="90"/>
      <c r="D60" s="90"/>
      <c r="E60" s="90"/>
      <c r="F60" s="90"/>
      <c r="G60" s="91">
        <f>G50*G48*40</f>
        <v>14.219153939371134</v>
      </c>
      <c r="H60" s="97" t="s">
        <v>4</v>
      </c>
    </row>
    <row r="61" spans="1:17" s="114" customFormat="1" ht="15.75">
      <c r="A61" s="86" t="s">
        <v>70</v>
      </c>
      <c r="B61" s="89"/>
      <c r="C61" s="89"/>
      <c r="D61" s="89"/>
      <c r="E61" s="89"/>
      <c r="F61" s="89"/>
      <c r="G61" s="102">
        <f>G50*G48*45</f>
        <v>15.996548181792527</v>
      </c>
      <c r="H61" s="107" t="s">
        <v>4</v>
      </c>
      <c r="I61" s="159"/>
    </row>
    <row r="62" spans="1:17" ht="15.75">
      <c r="A62" s="90" t="s">
        <v>71</v>
      </c>
      <c r="B62" s="90"/>
      <c r="C62" s="90"/>
      <c r="D62" s="90"/>
      <c r="E62" s="90"/>
      <c r="F62" s="90"/>
      <c r="G62" s="108">
        <f>G50*G48*50</f>
        <v>17.773942424213917</v>
      </c>
      <c r="H62" s="97" t="s">
        <v>4</v>
      </c>
    </row>
    <row r="63" spans="1:17">
      <c r="A63" s="5"/>
      <c r="B63" s="5"/>
      <c r="C63" s="5"/>
      <c r="D63" s="5"/>
      <c r="E63" s="5"/>
      <c r="F63" s="5"/>
      <c r="G63" s="5"/>
      <c r="H63" s="68"/>
    </row>
    <row r="64" spans="1:17">
      <c r="A64" s="9" t="s">
        <v>39</v>
      </c>
    </row>
  </sheetData>
  <sheetProtection password="81BA" sheet="1" objects="1" scenarios="1" selectLockedCells="1"/>
  <mergeCells count="20">
    <mergeCell ref="A43:C43"/>
    <mergeCell ref="A35:C35"/>
    <mergeCell ref="A29:C29"/>
    <mergeCell ref="A31:C31"/>
    <mergeCell ref="A33:C33"/>
    <mergeCell ref="A37:C37"/>
    <mergeCell ref="A39:C39"/>
    <mergeCell ref="A41:C41"/>
    <mergeCell ref="A27:C27"/>
    <mergeCell ref="A5:C5"/>
    <mergeCell ref="A7:C7"/>
    <mergeCell ref="A9:C9"/>
    <mergeCell ref="A11:C11"/>
    <mergeCell ref="A13:C13"/>
    <mergeCell ref="A15:C15"/>
    <mergeCell ref="A17:C17"/>
    <mergeCell ref="A19:C19"/>
    <mergeCell ref="A21:C21"/>
    <mergeCell ref="A23:C23"/>
    <mergeCell ref="A25:C25"/>
  </mergeCell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33" sqref="A33:C33"/>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0.06</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0.06</v>
      </c>
      <c r="J5" s="84"/>
      <c r="K5" s="80">
        <f>'Wortpreis 0,05'!K5</f>
        <v>34561</v>
      </c>
      <c r="L5" s="85">
        <f>K5/D2</f>
        <v>628.38181818181818</v>
      </c>
      <c r="M5" s="45">
        <f>(L5*100/F5)-100</f>
        <v>15.863756746790031</v>
      </c>
      <c r="N5" s="80">
        <f>'Wortpreis 0,05'!N5</f>
        <v>5184</v>
      </c>
      <c r="O5" s="46">
        <f>N5/L5</f>
        <v>8.2497612916292926</v>
      </c>
      <c r="P5" s="161">
        <f>Q5/L5</f>
        <v>0.37830502589624143</v>
      </c>
      <c r="Q5" s="47">
        <f>G5*I5</f>
        <v>237.72</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0.06</v>
      </c>
      <c r="J7" s="84"/>
      <c r="K7" s="80">
        <f>'Wortpreis 0,05'!K7</f>
        <v>19463</v>
      </c>
      <c r="L7" s="85">
        <f>K7/D2</f>
        <v>353.87272727272727</v>
      </c>
      <c r="M7" s="45">
        <f>(L7*100/F7)-100</f>
        <v>12.744019000173779</v>
      </c>
      <c r="N7" s="80">
        <f>'Wortpreis 0,05'!N7</f>
        <v>2991</v>
      </c>
      <c r="O7" s="46">
        <f>N7/L7</f>
        <v>8.4521913374094435</v>
      </c>
      <c r="P7" s="161">
        <f>Q7/L7</f>
        <v>0.38776653136720957</v>
      </c>
      <c r="Q7" s="47">
        <f>G7*I7</f>
        <v>137.22</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0.06</v>
      </c>
      <c r="J9" s="84"/>
      <c r="K9" s="80">
        <f>'Wortpreis 0,05'!K9</f>
        <v>15189</v>
      </c>
      <c r="L9" s="85">
        <f>K9/D2</f>
        <v>276.16363636363639</v>
      </c>
      <c r="M9" s="45">
        <f>(L9*100/F9)-100</f>
        <v>21.17271639409654</v>
      </c>
      <c r="N9" s="80">
        <f>'Wortpreis 0,05'!N9</f>
        <v>2344</v>
      </c>
      <c r="O9" s="46">
        <f>N9/L9</f>
        <v>8.4877213773125284</v>
      </c>
      <c r="P9" s="161">
        <f>Q9/L9</f>
        <v>0.35153071301599836</v>
      </c>
      <c r="Q9" s="47">
        <f>G9*I9</f>
        <v>97.08</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0.06</v>
      </c>
      <c r="J11" s="84"/>
      <c r="K11" s="80">
        <f>'Wortpreis 0,05'!K11</f>
        <v>144250</v>
      </c>
      <c r="L11" s="85">
        <f>K11/D2</f>
        <v>2622.7272727272725</v>
      </c>
      <c r="M11" s="45">
        <f>(L11*100/F11)-100</f>
        <v>10.667843031953637</v>
      </c>
      <c r="N11" s="80">
        <f>'Wortpreis 0,05'!N11</f>
        <v>22602</v>
      </c>
      <c r="O11" s="46">
        <f>N11/L11</f>
        <v>8.6177469670710583</v>
      </c>
      <c r="P11" s="161">
        <f>Q11/L11</f>
        <v>0.40922287694974008</v>
      </c>
      <c r="Q11" s="47">
        <f>G11*I11</f>
        <v>1073.28</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0.06</v>
      </c>
      <c r="J13" s="84"/>
      <c r="K13" s="80">
        <f>'Wortpreis 0,05'!K13</f>
        <v>12668</v>
      </c>
      <c r="L13" s="85">
        <f>K13/D2</f>
        <v>230.32727272727271</v>
      </c>
      <c r="M13" s="45">
        <f>(L13*100/F13)-100</f>
        <v>-1.6612327278373016</v>
      </c>
      <c r="N13" s="80">
        <f>'Wortpreis 0,05'!N13</f>
        <v>1935</v>
      </c>
      <c r="O13" s="46">
        <f>N13/L13</f>
        <v>8.4010893590148417</v>
      </c>
      <c r="P13" s="161">
        <f>Q13/L13</f>
        <v>0.41810072623934325</v>
      </c>
      <c r="Q13" s="47">
        <f>G13*I13</f>
        <v>96.3</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0.06</v>
      </c>
      <c r="J15" s="84"/>
      <c r="K15" s="80">
        <f>'Wortpreis 0,05'!K15</f>
        <v>9459</v>
      </c>
      <c r="L15" s="85">
        <f>K15/D2</f>
        <v>171.98181818181817</v>
      </c>
      <c r="M15" s="45">
        <f>(L15*100/F15)-100</f>
        <v>10.193383038210612</v>
      </c>
      <c r="N15" s="80">
        <f>'Wortpreis 0,05'!N15</f>
        <v>1384</v>
      </c>
      <c r="O15" s="46">
        <f>N15/L15</f>
        <v>8.0473623004545942</v>
      </c>
      <c r="P15" s="161">
        <f>Q15/L15</f>
        <v>0.36562004440215667</v>
      </c>
      <c r="Q15" s="47">
        <f>G15*I15</f>
        <v>62.879999999999995</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0.06</v>
      </c>
      <c r="J17" s="84"/>
      <c r="K17" s="80">
        <f>'Wortpreis 0,05'!K17</f>
        <v>12582</v>
      </c>
      <c r="L17" s="85">
        <f>K17/D2</f>
        <v>228.76363636363635</v>
      </c>
      <c r="M17" s="45">
        <f>(L17*100/F17)-100</f>
        <v>9.9536834746132996</v>
      </c>
      <c r="N17" s="80">
        <f>'Wortpreis 0,05'!N17</f>
        <v>1885</v>
      </c>
      <c r="O17" s="46">
        <f>N17/L17</f>
        <v>8.2399459545382303</v>
      </c>
      <c r="P17" s="161">
        <f>Q17/L17</f>
        <v>0.38686218407248452</v>
      </c>
      <c r="Q17" s="47">
        <f>G17*I17</f>
        <v>88.5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0.06</v>
      </c>
      <c r="J19" s="84"/>
      <c r="K19" s="80">
        <f>'Wortpreis 0,05'!K19</f>
        <v>7606</v>
      </c>
      <c r="L19" s="85">
        <f>K19/D2</f>
        <v>138.29090909090908</v>
      </c>
      <c r="M19" s="45">
        <f>(L19*100/F19)-100</f>
        <v>7.4142070329049403</v>
      </c>
      <c r="N19" s="80">
        <f>'Wortpreis 0,05'!N19</f>
        <v>1115</v>
      </c>
      <c r="O19" s="46">
        <f>N19/L19</f>
        <v>8.0627136471206953</v>
      </c>
      <c r="P19" s="161">
        <f>Q19/L19</f>
        <v>0.38484091506705237</v>
      </c>
      <c r="Q19" s="47">
        <f>G19*I19</f>
        <v>53.22</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0.06</v>
      </c>
      <c r="J21" s="84"/>
      <c r="K21" s="80">
        <f>'Wortpreis 0,05'!K21</f>
        <v>2761</v>
      </c>
      <c r="L21" s="85">
        <f>K21/D2</f>
        <v>50.2</v>
      </c>
      <c r="M21" s="45">
        <f>(L21*100/F21)-100</f>
        <v>6.6023166023165913</v>
      </c>
      <c r="N21" s="80">
        <f>'Wortpreis 0,05'!N21</f>
        <v>394</v>
      </c>
      <c r="O21" s="46">
        <f>N21/L21</f>
        <v>7.8486055776892423</v>
      </c>
      <c r="P21" s="161">
        <f>Q21/L21</f>
        <v>0.39083665338645418</v>
      </c>
      <c r="Q21" s="47">
        <f>G21*I21</f>
        <v>19.62</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0.06</v>
      </c>
      <c r="J23" s="84"/>
      <c r="K23" s="80">
        <f>'Wortpreis 0,05'!K23</f>
        <v>21150</v>
      </c>
      <c r="L23" s="85">
        <f>K23/D2</f>
        <v>384.54545454545456</v>
      </c>
      <c r="M23" s="45">
        <f>(L23*100/F23)-100</f>
        <v>16.16411270390509</v>
      </c>
      <c r="N23" s="80">
        <f>'Wortpreis 0,05'!N23</f>
        <v>3360</v>
      </c>
      <c r="O23" s="46">
        <f>N23/L23</f>
        <v>8.7375886524822697</v>
      </c>
      <c r="P23" s="161">
        <f>Q23/L23</f>
        <v>0.39599999999999996</v>
      </c>
      <c r="Q23" s="47">
        <f>G23*I23</f>
        <v>152.28</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0.06</v>
      </c>
      <c r="J25" s="84"/>
      <c r="K25" s="80">
        <f>'Wortpreis 0,05'!K25</f>
        <v>7023</v>
      </c>
      <c r="L25" s="85">
        <f>K25/D2</f>
        <v>127.69090909090909</v>
      </c>
      <c r="M25" s="45">
        <f>(L25*100/F25)-100</f>
        <v>5.0718132854577931</v>
      </c>
      <c r="N25" s="80">
        <f>'Wortpreis 0,05'!N25</f>
        <v>1070</v>
      </c>
      <c r="O25" s="46">
        <f>N25/L25</f>
        <v>8.37960985333903</v>
      </c>
      <c r="P25" s="161">
        <f>Q25/L25</f>
        <v>0.37872703972661259</v>
      </c>
      <c r="Q25" s="47">
        <f>G25*I25</f>
        <v>48.36</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0.06</v>
      </c>
      <c r="J27" s="84"/>
      <c r="K27" s="80">
        <f>'Wortpreis 0,05'!K27</f>
        <v>4158</v>
      </c>
      <c r="L27" s="85">
        <f>K27/D2</f>
        <v>75.599999999999994</v>
      </c>
      <c r="M27" s="45">
        <f>(L27*100/F27)-100</f>
        <v>2.615992102665345</v>
      </c>
      <c r="N27" s="80">
        <f>'Wortpreis 0,05'!N27</f>
        <v>616</v>
      </c>
      <c r="O27" s="46">
        <f>N27/L27</f>
        <v>8.1481481481481488</v>
      </c>
      <c r="P27" s="161">
        <f>Q27/L27</f>
        <v>0.39365079365079364</v>
      </c>
      <c r="Q27" s="47">
        <f>G27*I27</f>
        <v>29.759999999999998</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0.06</v>
      </c>
      <c r="J29" s="84"/>
      <c r="K29" s="80">
        <f>'Wortpreis 0,05'!K29</f>
        <v>2877</v>
      </c>
      <c r="L29" s="85">
        <f>K29/D2</f>
        <v>52.309090909090912</v>
      </c>
      <c r="M29" s="45">
        <f>(L29*100/F29)-100</f>
        <v>18.737102765167151</v>
      </c>
      <c r="N29" s="80">
        <f>'Wortpreis 0,05'!N29</f>
        <v>461</v>
      </c>
      <c r="O29" s="46">
        <f>N29/L29</f>
        <v>8.8129996524157104</v>
      </c>
      <c r="P29" s="161">
        <f>Q29/L29</f>
        <v>0.40260688216892593</v>
      </c>
      <c r="Q29" s="47">
        <f>G29*I29</f>
        <v>21.06</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0.06</v>
      </c>
      <c r="J31" s="84"/>
      <c r="K31" s="80">
        <f>'Wortpreis 0,05'!K31</f>
        <v>12486</v>
      </c>
      <c r="L31" s="85">
        <f>K31/D2</f>
        <v>227.01818181818183</v>
      </c>
      <c r="M31" s="45">
        <f>(L31*100/F31)-100</f>
        <v>11.392630921580874</v>
      </c>
      <c r="N31" s="80">
        <f>'Wortpreis 0,05'!N31</f>
        <v>1762</v>
      </c>
      <c r="O31" s="46">
        <f>N31/L31</f>
        <v>7.7614928720166585</v>
      </c>
      <c r="P31" s="161">
        <f>Q31/L31</f>
        <v>0.33935607880826518</v>
      </c>
      <c r="Q31" s="47">
        <f>G31*I31</f>
        <v>77.039999999999992</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0.06</v>
      </c>
      <c r="J33" s="84"/>
      <c r="K33" s="80">
        <f>'Wortpreis 0,05'!K33</f>
        <v>12493</v>
      </c>
      <c r="L33" s="85">
        <f>K33/D2</f>
        <v>227.14545454545456</v>
      </c>
      <c r="M33" s="45">
        <f>(L33*100/F33)-100</f>
        <v>10.313465783664469</v>
      </c>
      <c r="N33" s="80">
        <f>'Wortpreis 0,05'!N33</f>
        <v>1900</v>
      </c>
      <c r="O33" s="46">
        <f>N33/L33</f>
        <v>8.3646842231649714</v>
      </c>
      <c r="P33" s="161">
        <f>Q33/L33</f>
        <v>0.3954294404866725</v>
      </c>
      <c r="Q33" s="47">
        <f>G33*I33</f>
        <v>89.82</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0.06</v>
      </c>
      <c r="J35" s="84"/>
      <c r="K35" s="80">
        <f>'Wortpreis 0,05'!K35</f>
        <v>4079</v>
      </c>
      <c r="L35" s="85">
        <f>K35/D2</f>
        <v>74.163636363636357</v>
      </c>
      <c r="M35" s="45">
        <f>(L35*100/F35)-100</f>
        <v>33.73770491803279</v>
      </c>
      <c r="N35" s="80">
        <f>'Wortpreis 0,05'!N35</f>
        <v>561</v>
      </c>
      <c r="O35" s="46">
        <f>N35/L35</f>
        <v>7.5643540083353766</v>
      </c>
      <c r="P35" s="161">
        <f>Q35/L35</f>
        <v>0.3082373130669282</v>
      </c>
      <c r="Q35" s="47">
        <f>G35*I35</f>
        <v>22.86</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0.06</v>
      </c>
      <c r="J37" s="84"/>
      <c r="K37" s="80">
        <f>'Wortpreis 0,05'!K37</f>
        <v>71007</v>
      </c>
      <c r="L37" s="85">
        <f>K37/D2</f>
        <v>1291.0363636363636</v>
      </c>
      <c r="M37" s="45">
        <f>(L37*100/F37)-100</f>
        <v>11.019559405243967</v>
      </c>
      <c r="N37" s="80">
        <f>'Wortpreis 0,05'!N37</f>
        <v>10576</v>
      </c>
      <c r="O37" s="46">
        <f>N37/L37</f>
        <v>8.191868407340122</v>
      </c>
      <c r="P37" s="161">
        <f>Q37/L37</f>
        <v>0.38355232582703114</v>
      </c>
      <c r="Q37" s="47">
        <f>G37*I37</f>
        <v>495.18</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0.06</v>
      </c>
      <c r="J39" s="84"/>
      <c r="K39" s="80">
        <f>'Wortpreis 0,05'!K39</f>
        <v>9710</v>
      </c>
      <c r="L39" s="85">
        <f>K39/D2</f>
        <v>176.54545454545453</v>
      </c>
      <c r="M39" s="45">
        <f>(L39*100/F39)-100</f>
        <v>9.7423146473779241</v>
      </c>
      <c r="N39" s="80">
        <f>'Wortpreis 0,05'!N39</f>
        <v>1457</v>
      </c>
      <c r="O39" s="46">
        <f>N39/L39</f>
        <v>8.2528321318228635</v>
      </c>
      <c r="P39" s="161">
        <f>Q39/L39</f>
        <v>0.41224510813594234</v>
      </c>
      <c r="Q39" s="47">
        <f>G39*I39</f>
        <v>72.78</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0.06</v>
      </c>
      <c r="J41" s="84"/>
      <c r="K41" s="80">
        <f>'Wortpreis 0,05'!K41</f>
        <v>52330</v>
      </c>
      <c r="L41" s="85">
        <f>K41/D2</f>
        <v>951.4545454545455</v>
      </c>
      <c r="M41" s="45">
        <f>(L41*100/F41)-100</f>
        <v>25.80839043154225</v>
      </c>
      <c r="N41" s="80">
        <f>'Wortpreis 0,05'!N41</f>
        <v>7999</v>
      </c>
      <c r="O41" s="46">
        <f>N41/L41</f>
        <v>8.40712784253774</v>
      </c>
      <c r="P41" s="161">
        <f>Q41/L41</f>
        <v>0.33359449646474293</v>
      </c>
      <c r="Q41" s="47">
        <f>G41*I41</f>
        <v>317.39999999999998</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0.06</v>
      </c>
      <c r="J43" s="84"/>
      <c r="K43" s="80">
        <f>'Wortpreis 0,05'!K43</f>
        <v>16118</v>
      </c>
      <c r="L43" s="85">
        <f>K43/D2</f>
        <v>293.05454545454546</v>
      </c>
      <c r="M43" s="45">
        <f>(L43*100/F43)-100</f>
        <v>17.384021557060677</v>
      </c>
      <c r="N43" s="80">
        <f>'Wortpreis 0,05'!N43</f>
        <v>2350</v>
      </c>
      <c r="O43" s="46">
        <f>N43/L43</f>
        <v>8.0189849857302384</v>
      </c>
      <c r="P43" s="161">
        <f>Q43/L43</f>
        <v>0.37774537783844148</v>
      </c>
      <c r="Q43" s="47">
        <f>G43*I43</f>
        <v>110.7</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0.06</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0.37971152632855182</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8.5314923636226805</v>
      </c>
      <c r="H56" s="97" t="s">
        <v>4</v>
      </c>
    </row>
    <row r="57" spans="1:17" ht="15.75">
      <c r="A57" s="86" t="s">
        <v>66</v>
      </c>
      <c r="B57" s="86"/>
      <c r="C57" s="86"/>
      <c r="D57" s="86"/>
      <c r="E57" s="86"/>
      <c r="F57" s="86"/>
      <c r="G57" s="87">
        <f>G50*G48*25</f>
        <v>10.664365454528351</v>
      </c>
      <c r="H57" s="98" t="s">
        <v>4</v>
      </c>
    </row>
    <row r="58" spans="1:17" ht="15.75">
      <c r="A58" s="90" t="s">
        <v>67</v>
      </c>
      <c r="B58" s="90"/>
      <c r="C58" s="90"/>
      <c r="D58" s="90"/>
      <c r="E58" s="90"/>
      <c r="F58" s="90"/>
      <c r="G58" s="91">
        <f>G50*G48*30</f>
        <v>12.79723854543402</v>
      </c>
      <c r="H58" s="97" t="s">
        <v>4</v>
      </c>
    </row>
    <row r="59" spans="1:17" ht="15.75">
      <c r="A59" s="86" t="s">
        <v>68</v>
      </c>
      <c r="B59" s="86"/>
      <c r="C59" s="86"/>
      <c r="D59" s="86"/>
      <c r="E59" s="86"/>
      <c r="F59" s="86"/>
      <c r="G59" s="87">
        <f>G50*G48*35</f>
        <v>14.93011163633969</v>
      </c>
      <c r="H59" s="98" t="s">
        <v>4</v>
      </c>
    </row>
    <row r="60" spans="1:17" ht="15.75">
      <c r="A60" s="90" t="s">
        <v>69</v>
      </c>
      <c r="B60" s="90"/>
      <c r="C60" s="90"/>
      <c r="D60" s="90"/>
      <c r="E60" s="90"/>
      <c r="F60" s="90"/>
      <c r="G60" s="91">
        <f>G50*G48*40</f>
        <v>17.062984727245361</v>
      </c>
      <c r="H60" s="97" t="s">
        <v>4</v>
      </c>
    </row>
    <row r="61" spans="1:17" s="114" customFormat="1" ht="15.75">
      <c r="A61" s="86" t="s">
        <v>70</v>
      </c>
      <c r="B61" s="89"/>
      <c r="C61" s="89"/>
      <c r="D61" s="89"/>
      <c r="E61" s="89"/>
      <c r="F61" s="89"/>
      <c r="G61" s="102">
        <f>G50*G48*45</f>
        <v>19.19585781815103</v>
      </c>
      <c r="H61" s="107" t="s">
        <v>4</v>
      </c>
      <c r="I61" s="159"/>
    </row>
    <row r="62" spans="1:17" ht="15.75">
      <c r="A62" s="90" t="s">
        <v>71</v>
      </c>
      <c r="B62" s="90"/>
      <c r="C62" s="90"/>
      <c r="D62" s="90"/>
      <c r="E62" s="90"/>
      <c r="F62" s="90"/>
      <c r="G62" s="108">
        <f>G50*G48*50</f>
        <v>21.328730909056702</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35" sqref="A35:C35"/>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7.0000000000000007E-2</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7.0000000000000007E-2</v>
      </c>
      <c r="J5" s="84"/>
      <c r="K5" s="80">
        <f>'Wortpreis 0,05'!K5</f>
        <v>34561</v>
      </c>
      <c r="L5" s="85">
        <f>K5/D2</f>
        <v>628.38181818181818</v>
      </c>
      <c r="M5" s="45">
        <f>(L5*100/F5)-100</f>
        <v>15.863756746790031</v>
      </c>
      <c r="N5" s="80">
        <f>'Wortpreis 0,05'!N5</f>
        <v>5184</v>
      </c>
      <c r="O5" s="46">
        <f>N5/L5</f>
        <v>8.2497612916292926</v>
      </c>
      <c r="P5" s="161">
        <f>Q5/L5</f>
        <v>0.44135586354561507</v>
      </c>
      <c r="Q5" s="47">
        <f>G5*I5</f>
        <v>277.34000000000003</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7.0000000000000007E-2</v>
      </c>
      <c r="J7" s="84"/>
      <c r="K7" s="80">
        <f>'Wortpreis 0,05'!K7</f>
        <v>19463</v>
      </c>
      <c r="L7" s="85">
        <f>K7/D2</f>
        <v>353.87272727272727</v>
      </c>
      <c r="M7" s="45">
        <f>(L7*100/F7)-100</f>
        <v>12.744019000173779</v>
      </c>
      <c r="N7" s="80">
        <f>'Wortpreis 0,05'!N7</f>
        <v>2991</v>
      </c>
      <c r="O7" s="46">
        <f>N7/L7</f>
        <v>8.4521913374094435</v>
      </c>
      <c r="P7" s="161">
        <f>Q7/L7</f>
        <v>0.45239428659507785</v>
      </c>
      <c r="Q7" s="47">
        <f>G7*I7</f>
        <v>160.09</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7.0000000000000007E-2</v>
      </c>
      <c r="J9" s="84"/>
      <c r="K9" s="80">
        <f>'Wortpreis 0,05'!K9</f>
        <v>15189</v>
      </c>
      <c r="L9" s="85">
        <f>K9/D2</f>
        <v>276.16363636363639</v>
      </c>
      <c r="M9" s="45">
        <f>(L9*100/F9)-100</f>
        <v>21.17271639409654</v>
      </c>
      <c r="N9" s="80">
        <f>'Wortpreis 0,05'!N9</f>
        <v>2344</v>
      </c>
      <c r="O9" s="46">
        <f>N9/L9</f>
        <v>8.4877213773125284</v>
      </c>
      <c r="P9" s="161">
        <f>Q9/L9</f>
        <v>0.41011916518533148</v>
      </c>
      <c r="Q9" s="47">
        <f>G9*I9</f>
        <v>113.26</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7.0000000000000007E-2</v>
      </c>
      <c r="J11" s="84"/>
      <c r="K11" s="80">
        <f>'Wortpreis 0,05'!K11</f>
        <v>144250</v>
      </c>
      <c r="L11" s="85">
        <f>K11/D2</f>
        <v>2622.7272727272725</v>
      </c>
      <c r="M11" s="45">
        <f>(L11*100/F11)-100</f>
        <v>10.667843031953637</v>
      </c>
      <c r="N11" s="80">
        <f>'Wortpreis 0,05'!N11</f>
        <v>22602</v>
      </c>
      <c r="O11" s="46">
        <f>N11/L11</f>
        <v>8.6177469670710583</v>
      </c>
      <c r="P11" s="161">
        <f>Q11/L11</f>
        <v>0.47742668977469677</v>
      </c>
      <c r="Q11" s="47">
        <f>G11*I11</f>
        <v>1252.1600000000001</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7.0000000000000007E-2</v>
      </c>
      <c r="J13" s="84"/>
      <c r="K13" s="80">
        <f>'Wortpreis 0,05'!K13</f>
        <v>12668</v>
      </c>
      <c r="L13" s="85">
        <f>K13/D2</f>
        <v>230.32727272727271</v>
      </c>
      <c r="M13" s="45">
        <f>(L13*100/F13)-100</f>
        <v>-1.6612327278373016</v>
      </c>
      <c r="N13" s="80">
        <f>'Wortpreis 0,05'!N13</f>
        <v>1935</v>
      </c>
      <c r="O13" s="46">
        <f>N13/L13</f>
        <v>8.4010893590148417</v>
      </c>
      <c r="P13" s="161">
        <f>Q13/L13</f>
        <v>0.48778418061256718</v>
      </c>
      <c r="Q13" s="47">
        <f>G13*I13</f>
        <v>112.35000000000001</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7.0000000000000007E-2</v>
      </c>
      <c r="J15" s="84"/>
      <c r="K15" s="80">
        <f>'Wortpreis 0,05'!K15</f>
        <v>9459</v>
      </c>
      <c r="L15" s="85">
        <f>K15/D2</f>
        <v>171.98181818181817</v>
      </c>
      <c r="M15" s="45">
        <f>(L15*100/F15)-100</f>
        <v>10.193383038210612</v>
      </c>
      <c r="N15" s="80">
        <f>'Wortpreis 0,05'!N15</f>
        <v>1384</v>
      </c>
      <c r="O15" s="46">
        <f>N15/L15</f>
        <v>8.0473623004545942</v>
      </c>
      <c r="P15" s="161">
        <f>Q15/L15</f>
        <v>0.42655671846918292</v>
      </c>
      <c r="Q15" s="47">
        <f>G15*I15</f>
        <v>73.360000000000014</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7.0000000000000007E-2</v>
      </c>
      <c r="J17" s="84"/>
      <c r="K17" s="80">
        <f>'Wortpreis 0,05'!K17</f>
        <v>12582</v>
      </c>
      <c r="L17" s="85">
        <f>K17/D2</f>
        <v>228.76363636363635</v>
      </c>
      <c r="M17" s="45">
        <f>(L17*100/F17)-100</f>
        <v>9.9536834746132996</v>
      </c>
      <c r="N17" s="80">
        <f>'Wortpreis 0,05'!N17</f>
        <v>1885</v>
      </c>
      <c r="O17" s="46">
        <f>N17/L17</f>
        <v>8.2399459545382303</v>
      </c>
      <c r="P17" s="161">
        <f>Q17/L17</f>
        <v>0.45133921475123201</v>
      </c>
      <c r="Q17" s="47">
        <f>G17*I17</f>
        <v>103.25000000000001</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7.0000000000000007E-2</v>
      </c>
      <c r="J19" s="84"/>
      <c r="K19" s="80">
        <f>'Wortpreis 0,05'!K19</f>
        <v>7606</v>
      </c>
      <c r="L19" s="85">
        <f>K19/D2</f>
        <v>138.29090909090908</v>
      </c>
      <c r="M19" s="45">
        <f>(L19*100/F19)-100</f>
        <v>7.4142070329049403</v>
      </c>
      <c r="N19" s="80">
        <f>'Wortpreis 0,05'!N19</f>
        <v>1115</v>
      </c>
      <c r="O19" s="46">
        <f>N19/L19</f>
        <v>8.0627136471206953</v>
      </c>
      <c r="P19" s="161">
        <f>Q19/L19</f>
        <v>0.44898106757822775</v>
      </c>
      <c r="Q19" s="47">
        <f>G19*I19</f>
        <v>62.09</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7.0000000000000007E-2</v>
      </c>
      <c r="J21" s="84"/>
      <c r="K21" s="80">
        <f>'Wortpreis 0,05'!K21</f>
        <v>2761</v>
      </c>
      <c r="L21" s="85">
        <f>K21/D2</f>
        <v>50.2</v>
      </c>
      <c r="M21" s="45">
        <f>(L21*100/F21)-100</f>
        <v>6.6023166023165913</v>
      </c>
      <c r="N21" s="80">
        <f>'Wortpreis 0,05'!N21</f>
        <v>394</v>
      </c>
      <c r="O21" s="46">
        <f>N21/L21</f>
        <v>7.8486055776892423</v>
      </c>
      <c r="P21" s="161">
        <f>Q21/L21</f>
        <v>0.45597609561752989</v>
      </c>
      <c r="Q21" s="47">
        <f>G21*I21</f>
        <v>22.89</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7.0000000000000007E-2</v>
      </c>
      <c r="J23" s="84"/>
      <c r="K23" s="80">
        <f>'Wortpreis 0,05'!K23</f>
        <v>21150</v>
      </c>
      <c r="L23" s="85">
        <f>K23/D2</f>
        <v>384.54545454545456</v>
      </c>
      <c r="M23" s="45">
        <f>(L23*100/F23)-100</f>
        <v>16.16411270390509</v>
      </c>
      <c r="N23" s="80">
        <f>'Wortpreis 0,05'!N23</f>
        <v>3360</v>
      </c>
      <c r="O23" s="46">
        <f>N23/L23</f>
        <v>8.7375886524822697</v>
      </c>
      <c r="P23" s="161">
        <f>Q23/L23</f>
        <v>0.46200000000000002</v>
      </c>
      <c r="Q23" s="47">
        <f>G23*I23</f>
        <v>177.66000000000003</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7.0000000000000007E-2</v>
      </c>
      <c r="J25" s="84"/>
      <c r="K25" s="80">
        <f>'Wortpreis 0,05'!K25</f>
        <v>7023</v>
      </c>
      <c r="L25" s="85">
        <f>K25/D2</f>
        <v>127.69090909090909</v>
      </c>
      <c r="M25" s="45">
        <f>(L25*100/F25)-100</f>
        <v>5.0718132854577931</v>
      </c>
      <c r="N25" s="80">
        <f>'Wortpreis 0,05'!N25</f>
        <v>1070</v>
      </c>
      <c r="O25" s="46">
        <f>N25/L25</f>
        <v>8.37960985333903</v>
      </c>
      <c r="P25" s="161">
        <f>Q25/L25</f>
        <v>0.44184821301438137</v>
      </c>
      <c r="Q25" s="47">
        <f>G25*I25</f>
        <v>56.420000000000009</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7.0000000000000007E-2</v>
      </c>
      <c r="J27" s="84"/>
      <c r="K27" s="80">
        <f>'Wortpreis 0,05'!K27</f>
        <v>4158</v>
      </c>
      <c r="L27" s="85">
        <f>K27/D2</f>
        <v>75.599999999999994</v>
      </c>
      <c r="M27" s="45">
        <f>(L27*100/F27)-100</f>
        <v>2.615992102665345</v>
      </c>
      <c r="N27" s="80">
        <f>'Wortpreis 0,05'!N27</f>
        <v>616</v>
      </c>
      <c r="O27" s="46">
        <f>N27/L27</f>
        <v>8.1481481481481488</v>
      </c>
      <c r="P27" s="161">
        <f>Q27/L27</f>
        <v>0.45925925925925937</v>
      </c>
      <c r="Q27" s="47">
        <f>G27*I27</f>
        <v>34.720000000000006</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7.0000000000000007E-2</v>
      </c>
      <c r="J29" s="84"/>
      <c r="K29" s="80">
        <f>'Wortpreis 0,05'!K29</f>
        <v>2877</v>
      </c>
      <c r="L29" s="85">
        <f>K29/D2</f>
        <v>52.309090909090912</v>
      </c>
      <c r="M29" s="45">
        <f>(L29*100/F29)-100</f>
        <v>18.737102765167151</v>
      </c>
      <c r="N29" s="80">
        <f>'Wortpreis 0,05'!N29</f>
        <v>461</v>
      </c>
      <c r="O29" s="46">
        <f>N29/L29</f>
        <v>8.8129996524157104</v>
      </c>
      <c r="P29" s="161">
        <f>Q29/L29</f>
        <v>0.46970802919708032</v>
      </c>
      <c r="Q29" s="47">
        <f>G29*I29</f>
        <v>24.570000000000004</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7.0000000000000007E-2</v>
      </c>
      <c r="J31" s="84"/>
      <c r="K31" s="80">
        <f>'Wortpreis 0,05'!K31</f>
        <v>12486</v>
      </c>
      <c r="L31" s="85">
        <f>K31/D2</f>
        <v>227.01818181818183</v>
      </c>
      <c r="M31" s="45">
        <f>(L31*100/F31)-100</f>
        <v>11.392630921580874</v>
      </c>
      <c r="N31" s="80">
        <f>'Wortpreis 0,05'!N31</f>
        <v>1762</v>
      </c>
      <c r="O31" s="46">
        <f>N31/L31</f>
        <v>7.7614928720166585</v>
      </c>
      <c r="P31" s="161">
        <f>Q31/L31</f>
        <v>0.39591542527630946</v>
      </c>
      <c r="Q31" s="47">
        <f>G31*I31</f>
        <v>89.88000000000001</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7.0000000000000007E-2</v>
      </c>
      <c r="J33" s="84"/>
      <c r="K33" s="80">
        <f>'Wortpreis 0,05'!K33</f>
        <v>12493</v>
      </c>
      <c r="L33" s="85">
        <f>K33/D2</f>
        <v>227.14545454545456</v>
      </c>
      <c r="M33" s="45">
        <f>(L33*100/F33)-100</f>
        <v>10.313465783664469</v>
      </c>
      <c r="N33" s="80">
        <f>'Wortpreis 0,05'!N33</f>
        <v>1900</v>
      </c>
      <c r="O33" s="46">
        <f>N33/L33</f>
        <v>8.3646842231649714</v>
      </c>
      <c r="P33" s="161">
        <f>Q33/L33</f>
        <v>0.46133434723445133</v>
      </c>
      <c r="Q33" s="47">
        <f>G33*I33</f>
        <v>104.79</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7.0000000000000007E-2</v>
      </c>
      <c r="J35" s="84"/>
      <c r="K35" s="80">
        <f>'Wortpreis 0,05'!K35</f>
        <v>4079</v>
      </c>
      <c r="L35" s="85">
        <f>K35/D2</f>
        <v>74.163636363636357</v>
      </c>
      <c r="M35" s="45">
        <f>(L35*100/F35)-100</f>
        <v>33.73770491803279</v>
      </c>
      <c r="N35" s="80">
        <f>'Wortpreis 0,05'!N35</f>
        <v>561</v>
      </c>
      <c r="O35" s="46">
        <f>N35/L35</f>
        <v>7.5643540083353766</v>
      </c>
      <c r="P35" s="161">
        <f>Q35/L35</f>
        <v>0.35961019857808291</v>
      </c>
      <c r="Q35" s="47">
        <f>G35*I35</f>
        <v>26.67</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7.0000000000000007E-2</v>
      </c>
      <c r="J37" s="84"/>
      <c r="K37" s="80">
        <f>'Wortpreis 0,05'!K37</f>
        <v>71007</v>
      </c>
      <c r="L37" s="85">
        <f>K37/D2</f>
        <v>1291.0363636363636</v>
      </c>
      <c r="M37" s="45">
        <f>(L37*100/F37)-100</f>
        <v>11.019559405243967</v>
      </c>
      <c r="N37" s="80">
        <f>'Wortpreis 0,05'!N37</f>
        <v>10576</v>
      </c>
      <c r="O37" s="46">
        <f>N37/L37</f>
        <v>8.191868407340122</v>
      </c>
      <c r="P37" s="161">
        <f>Q37/L37</f>
        <v>0.4474777134648697</v>
      </c>
      <c r="Q37" s="47">
        <f>G37*I37</f>
        <v>577.71</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7.0000000000000007E-2</v>
      </c>
      <c r="J39" s="84"/>
      <c r="K39" s="80">
        <f>'Wortpreis 0,05'!K39</f>
        <v>9710</v>
      </c>
      <c r="L39" s="85">
        <f>K39/D2</f>
        <v>176.54545454545453</v>
      </c>
      <c r="M39" s="45">
        <f>(L39*100/F39)-100</f>
        <v>9.7423146473779241</v>
      </c>
      <c r="N39" s="80">
        <f>'Wortpreis 0,05'!N39</f>
        <v>1457</v>
      </c>
      <c r="O39" s="46">
        <f>N39/L39</f>
        <v>8.2528321318228635</v>
      </c>
      <c r="P39" s="161">
        <f>Q39/L39</f>
        <v>0.48095262615859946</v>
      </c>
      <c r="Q39" s="47">
        <f>G39*I39</f>
        <v>84.910000000000011</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7.0000000000000007E-2</v>
      </c>
      <c r="J41" s="84"/>
      <c r="K41" s="80">
        <f>'Wortpreis 0,05'!K41</f>
        <v>52330</v>
      </c>
      <c r="L41" s="85">
        <f>K41/D2</f>
        <v>951.4545454545455</v>
      </c>
      <c r="M41" s="45">
        <f>(L41*100/F41)-100</f>
        <v>25.80839043154225</v>
      </c>
      <c r="N41" s="80">
        <f>'Wortpreis 0,05'!N41</f>
        <v>7999</v>
      </c>
      <c r="O41" s="46">
        <f>N41/L41</f>
        <v>8.40712784253774</v>
      </c>
      <c r="P41" s="161">
        <f>Q41/L41</f>
        <v>0.38919357920886682</v>
      </c>
      <c r="Q41" s="47">
        <f>G41*I41</f>
        <v>370.3</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7.0000000000000007E-2</v>
      </c>
      <c r="J43" s="84"/>
      <c r="K43" s="80">
        <f>'Wortpreis 0,05'!K43</f>
        <v>16118</v>
      </c>
      <c r="L43" s="85">
        <f>K43/D2</f>
        <v>293.05454545454546</v>
      </c>
      <c r="M43" s="45">
        <f>(L43*100/F43)-100</f>
        <v>17.384021557060677</v>
      </c>
      <c r="N43" s="80">
        <f>'Wortpreis 0,05'!N43</f>
        <v>2350</v>
      </c>
      <c r="O43" s="46">
        <f>N43/L43</f>
        <v>8.0189849857302384</v>
      </c>
      <c r="P43" s="161">
        <f>Q43/L43</f>
        <v>0.44070294081151506</v>
      </c>
      <c r="Q43" s="47">
        <f>G43*I43</f>
        <v>129.15</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7.0000000000000007E-2</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0.44299678071664383</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9.9534077575597948</v>
      </c>
      <c r="H56" s="97" t="s">
        <v>4</v>
      </c>
    </row>
    <row r="57" spans="1:17" ht="15.75">
      <c r="A57" s="86" t="s">
        <v>66</v>
      </c>
      <c r="B57" s="86"/>
      <c r="C57" s="86"/>
      <c r="D57" s="86"/>
      <c r="E57" s="86"/>
      <c r="F57" s="86"/>
      <c r="G57" s="87">
        <f>G50*G48*25</f>
        <v>12.441759696949743</v>
      </c>
      <c r="H57" s="98" t="s">
        <v>4</v>
      </c>
    </row>
    <row r="58" spans="1:17" ht="15.75">
      <c r="A58" s="90" t="s">
        <v>67</v>
      </c>
      <c r="B58" s="90"/>
      <c r="C58" s="90"/>
      <c r="D58" s="90"/>
      <c r="E58" s="90"/>
      <c r="F58" s="90"/>
      <c r="G58" s="91">
        <f>G50*G48*30</f>
        <v>14.930111636339692</v>
      </c>
      <c r="H58" s="97" t="s">
        <v>4</v>
      </c>
    </row>
    <row r="59" spans="1:17" ht="15.75">
      <c r="A59" s="86" t="s">
        <v>68</v>
      </c>
      <c r="B59" s="86"/>
      <c r="C59" s="86"/>
      <c r="D59" s="86"/>
      <c r="E59" s="86"/>
      <c r="F59" s="86"/>
      <c r="G59" s="87">
        <f>G50*G48*35</f>
        <v>17.418463575729639</v>
      </c>
      <c r="H59" s="98" t="s">
        <v>4</v>
      </c>
    </row>
    <row r="60" spans="1:17" ht="15.75">
      <c r="A60" s="90" t="s">
        <v>69</v>
      </c>
      <c r="B60" s="90"/>
      <c r="C60" s="90"/>
      <c r="D60" s="90"/>
      <c r="E60" s="90"/>
      <c r="F60" s="90"/>
      <c r="G60" s="91">
        <f>G50*G48*40</f>
        <v>19.90681551511959</v>
      </c>
      <c r="H60" s="97" t="s">
        <v>4</v>
      </c>
    </row>
    <row r="61" spans="1:17" s="114" customFormat="1" ht="15.75">
      <c r="A61" s="86" t="s">
        <v>70</v>
      </c>
      <c r="B61" s="89"/>
      <c r="C61" s="89"/>
      <c r="D61" s="89"/>
      <c r="E61" s="89"/>
      <c r="F61" s="89"/>
      <c r="G61" s="102">
        <f>G50*G48*45</f>
        <v>22.395167454509536</v>
      </c>
      <c r="H61" s="107" t="s">
        <v>4</v>
      </c>
      <c r="I61" s="159"/>
    </row>
    <row r="62" spans="1:17" ht="15.75">
      <c r="A62" s="90" t="s">
        <v>71</v>
      </c>
      <c r="B62" s="90"/>
      <c r="C62" s="90"/>
      <c r="D62" s="90"/>
      <c r="E62" s="90"/>
      <c r="F62" s="90"/>
      <c r="G62" s="108">
        <f>G50*G48*50</f>
        <v>24.883519393899487</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3" sqref="A43:C43"/>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0.08</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0.08</v>
      </c>
      <c r="J5" s="84"/>
      <c r="K5" s="80">
        <f>'Wortpreis 0,05'!K5</f>
        <v>34561</v>
      </c>
      <c r="L5" s="85">
        <f>K5/D2</f>
        <v>628.38181818181818</v>
      </c>
      <c r="M5" s="45">
        <f>(L5*100/F5)-100</f>
        <v>15.863756746790031</v>
      </c>
      <c r="N5" s="80">
        <f>'Wortpreis 0,05'!N5</f>
        <v>5184</v>
      </c>
      <c r="O5" s="46">
        <f>N5/L5</f>
        <v>8.2497612916292926</v>
      </c>
      <c r="P5" s="161">
        <f>Q5/L5</f>
        <v>0.50440670119498854</v>
      </c>
      <c r="Q5" s="47">
        <f>G5*I5</f>
        <v>316.95999999999998</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0.08</v>
      </c>
      <c r="J7" s="84"/>
      <c r="K7" s="80">
        <f>'Wortpreis 0,05'!K7</f>
        <v>19463</v>
      </c>
      <c r="L7" s="85">
        <f>K7/D2</f>
        <v>353.87272727272727</v>
      </c>
      <c r="M7" s="45">
        <f>(L7*100/F7)-100</f>
        <v>12.744019000173779</v>
      </c>
      <c r="N7" s="80">
        <f>'Wortpreis 0,05'!N7</f>
        <v>2991</v>
      </c>
      <c r="O7" s="46">
        <f>N7/L7</f>
        <v>8.4521913374094435</v>
      </c>
      <c r="P7" s="161">
        <f>Q7/L7</f>
        <v>0.51702204182294609</v>
      </c>
      <c r="Q7" s="47">
        <f>G7*I7</f>
        <v>182.96</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0.08</v>
      </c>
      <c r="J9" s="84"/>
      <c r="K9" s="80">
        <f>'Wortpreis 0,05'!K9</f>
        <v>15189</v>
      </c>
      <c r="L9" s="85">
        <f>K9/D2</f>
        <v>276.16363636363639</v>
      </c>
      <c r="M9" s="45">
        <f>(L9*100/F9)-100</f>
        <v>21.17271639409654</v>
      </c>
      <c r="N9" s="80">
        <f>'Wortpreis 0,05'!N9</f>
        <v>2344</v>
      </c>
      <c r="O9" s="46">
        <f>N9/L9</f>
        <v>8.4877213773125284</v>
      </c>
      <c r="P9" s="161">
        <f>Q9/L9</f>
        <v>0.46870761735466454</v>
      </c>
      <c r="Q9" s="47">
        <f>G9*I9</f>
        <v>129.44</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0.08</v>
      </c>
      <c r="J11" s="84"/>
      <c r="K11" s="80">
        <f>'Wortpreis 0,05'!K11</f>
        <v>144250</v>
      </c>
      <c r="L11" s="85">
        <f>K11/D2</f>
        <v>2622.7272727272725</v>
      </c>
      <c r="M11" s="45">
        <f>(L11*100/F11)-100</f>
        <v>10.667843031953637</v>
      </c>
      <c r="N11" s="80">
        <f>'Wortpreis 0,05'!N11</f>
        <v>22602</v>
      </c>
      <c r="O11" s="46">
        <f>N11/L11</f>
        <v>8.6177469670710583</v>
      </c>
      <c r="P11" s="161">
        <f>Q11/L11</f>
        <v>0.5456305025996534</v>
      </c>
      <c r="Q11" s="47">
        <f>G11*I11</f>
        <v>1431.04</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0.08</v>
      </c>
      <c r="J13" s="84"/>
      <c r="K13" s="80">
        <f>'Wortpreis 0,05'!K13</f>
        <v>12668</v>
      </c>
      <c r="L13" s="85">
        <f>K13/D2</f>
        <v>230.32727272727271</v>
      </c>
      <c r="M13" s="45">
        <f>(L13*100/F13)-100</f>
        <v>-1.6612327278373016</v>
      </c>
      <c r="N13" s="80">
        <f>'Wortpreis 0,05'!N13</f>
        <v>1935</v>
      </c>
      <c r="O13" s="46">
        <f>N13/L13</f>
        <v>8.4010893590148417</v>
      </c>
      <c r="P13" s="161">
        <f>Q13/L13</f>
        <v>0.55746763498579099</v>
      </c>
      <c r="Q13" s="47">
        <f>G13*I13</f>
        <v>128.4</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0.08</v>
      </c>
      <c r="J15" s="84"/>
      <c r="K15" s="80">
        <f>'Wortpreis 0,05'!K15</f>
        <v>9459</v>
      </c>
      <c r="L15" s="85">
        <f>K15/D2</f>
        <v>171.98181818181817</v>
      </c>
      <c r="M15" s="45">
        <f>(L15*100/F15)-100</f>
        <v>10.193383038210612</v>
      </c>
      <c r="N15" s="80">
        <f>'Wortpreis 0,05'!N15</f>
        <v>1384</v>
      </c>
      <c r="O15" s="46">
        <f>N15/L15</f>
        <v>8.0473623004545942</v>
      </c>
      <c r="P15" s="161">
        <f>Q15/L15</f>
        <v>0.48749339253620894</v>
      </c>
      <c r="Q15" s="47">
        <f>G15*I15</f>
        <v>83.84</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0.08</v>
      </c>
      <c r="J17" s="84"/>
      <c r="K17" s="80">
        <f>'Wortpreis 0,05'!K17</f>
        <v>12582</v>
      </c>
      <c r="L17" s="85">
        <f>K17/D2</f>
        <v>228.76363636363635</v>
      </c>
      <c r="M17" s="45">
        <f>(L17*100/F17)-100</f>
        <v>9.9536834746132996</v>
      </c>
      <c r="N17" s="80">
        <f>'Wortpreis 0,05'!N17</f>
        <v>1885</v>
      </c>
      <c r="O17" s="46">
        <f>N17/L17</f>
        <v>8.2399459545382303</v>
      </c>
      <c r="P17" s="161">
        <f>Q17/L17</f>
        <v>0.51581624542997939</v>
      </c>
      <c r="Q17" s="47">
        <f>G17*I17</f>
        <v>118</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0.08</v>
      </c>
      <c r="J19" s="84"/>
      <c r="K19" s="80">
        <f>'Wortpreis 0,05'!K19</f>
        <v>7606</v>
      </c>
      <c r="L19" s="85">
        <f>K19/D2</f>
        <v>138.29090909090908</v>
      </c>
      <c r="M19" s="45">
        <f>(L19*100/F19)-100</f>
        <v>7.4142070329049403</v>
      </c>
      <c r="N19" s="80">
        <f>'Wortpreis 0,05'!N19</f>
        <v>1115</v>
      </c>
      <c r="O19" s="46">
        <f>N19/L19</f>
        <v>8.0627136471206953</v>
      </c>
      <c r="P19" s="161">
        <f>Q19/L19</f>
        <v>0.5131212200894032</v>
      </c>
      <c r="Q19" s="47">
        <f>G19*I19</f>
        <v>70.960000000000008</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0.08</v>
      </c>
      <c r="J21" s="84"/>
      <c r="K21" s="80">
        <f>'Wortpreis 0,05'!K21</f>
        <v>2761</v>
      </c>
      <c r="L21" s="85">
        <f>K21/D2</f>
        <v>50.2</v>
      </c>
      <c r="M21" s="45">
        <f>(L21*100/F21)-100</f>
        <v>6.6023166023165913</v>
      </c>
      <c r="N21" s="80">
        <f>'Wortpreis 0,05'!N21</f>
        <v>394</v>
      </c>
      <c r="O21" s="46">
        <f>N21/L21</f>
        <v>7.8486055776892423</v>
      </c>
      <c r="P21" s="161">
        <f>Q21/L21</f>
        <v>0.52111553784860554</v>
      </c>
      <c r="Q21" s="47">
        <f>G21*I21</f>
        <v>26.16</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0.08</v>
      </c>
      <c r="J23" s="84"/>
      <c r="K23" s="80">
        <f>'Wortpreis 0,05'!K23</f>
        <v>21150</v>
      </c>
      <c r="L23" s="85">
        <f>K23/D2</f>
        <v>384.54545454545456</v>
      </c>
      <c r="M23" s="45">
        <f>(L23*100/F23)-100</f>
        <v>16.16411270390509</v>
      </c>
      <c r="N23" s="80">
        <f>'Wortpreis 0,05'!N23</f>
        <v>3360</v>
      </c>
      <c r="O23" s="46">
        <f>N23/L23</f>
        <v>8.7375886524822697</v>
      </c>
      <c r="P23" s="161">
        <f>Q23/L23</f>
        <v>0.52799999999999991</v>
      </c>
      <c r="Q23" s="47">
        <f>G23*I23</f>
        <v>203.04</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0.08</v>
      </c>
      <c r="J25" s="84"/>
      <c r="K25" s="80">
        <f>'Wortpreis 0,05'!K25</f>
        <v>7023</v>
      </c>
      <c r="L25" s="85">
        <f>K25/D2</f>
        <v>127.69090909090909</v>
      </c>
      <c r="M25" s="45">
        <f>(L25*100/F25)-100</f>
        <v>5.0718132854577931</v>
      </c>
      <c r="N25" s="80">
        <f>'Wortpreis 0,05'!N25</f>
        <v>1070</v>
      </c>
      <c r="O25" s="46">
        <f>N25/L25</f>
        <v>8.37960985333903</v>
      </c>
      <c r="P25" s="161">
        <f>Q25/L25</f>
        <v>0.50496938630215016</v>
      </c>
      <c r="Q25" s="47">
        <f>G25*I25</f>
        <v>64.48</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0.08</v>
      </c>
      <c r="J27" s="84"/>
      <c r="K27" s="80">
        <f>'Wortpreis 0,05'!K27</f>
        <v>4158</v>
      </c>
      <c r="L27" s="85">
        <f>K27/D2</f>
        <v>75.599999999999994</v>
      </c>
      <c r="M27" s="45">
        <f>(L27*100/F27)-100</f>
        <v>2.615992102665345</v>
      </c>
      <c r="N27" s="80">
        <f>'Wortpreis 0,05'!N27</f>
        <v>616</v>
      </c>
      <c r="O27" s="46">
        <f>N27/L27</f>
        <v>8.1481481481481488</v>
      </c>
      <c r="P27" s="161">
        <f>Q27/L27</f>
        <v>0.52486772486772493</v>
      </c>
      <c r="Q27" s="47">
        <f>G27*I27</f>
        <v>39.68</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0.08</v>
      </c>
      <c r="J29" s="84"/>
      <c r="K29" s="80">
        <f>'Wortpreis 0,05'!K29</f>
        <v>2877</v>
      </c>
      <c r="L29" s="85">
        <f>K29/D2</f>
        <v>52.309090909090912</v>
      </c>
      <c r="M29" s="45">
        <f>(L29*100/F29)-100</f>
        <v>18.737102765167151</v>
      </c>
      <c r="N29" s="80">
        <f>'Wortpreis 0,05'!N29</f>
        <v>461</v>
      </c>
      <c r="O29" s="46">
        <f>N29/L29</f>
        <v>8.8129996524157104</v>
      </c>
      <c r="P29" s="161">
        <f>Q29/L29</f>
        <v>0.53680917622523461</v>
      </c>
      <c r="Q29" s="47">
        <f>G29*I29</f>
        <v>28.080000000000002</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0.08</v>
      </c>
      <c r="J31" s="84"/>
      <c r="K31" s="80">
        <f>'Wortpreis 0,05'!K31</f>
        <v>12486</v>
      </c>
      <c r="L31" s="85">
        <f>K31/D2</f>
        <v>227.01818181818183</v>
      </c>
      <c r="M31" s="45">
        <f>(L31*100/F31)-100</f>
        <v>11.392630921580874</v>
      </c>
      <c r="N31" s="80">
        <f>'Wortpreis 0,05'!N31</f>
        <v>1762</v>
      </c>
      <c r="O31" s="46">
        <f>N31/L31</f>
        <v>7.7614928720166585</v>
      </c>
      <c r="P31" s="161">
        <f>Q31/L31</f>
        <v>0.45247477174435363</v>
      </c>
      <c r="Q31" s="47">
        <f>G31*I31</f>
        <v>102.72</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0.08</v>
      </c>
      <c r="J33" s="84"/>
      <c r="K33" s="80">
        <f>'Wortpreis 0,05'!K33</f>
        <v>12493</v>
      </c>
      <c r="L33" s="85">
        <f>K33/D2</f>
        <v>227.14545454545456</v>
      </c>
      <c r="M33" s="45">
        <f>(L33*100/F33)-100</f>
        <v>10.313465783664469</v>
      </c>
      <c r="N33" s="80">
        <f>'Wortpreis 0,05'!N33</f>
        <v>1900</v>
      </c>
      <c r="O33" s="46">
        <f>N33/L33</f>
        <v>8.3646842231649714</v>
      </c>
      <c r="P33" s="161">
        <f>Q33/L33</f>
        <v>0.52723925398223004</v>
      </c>
      <c r="Q33" s="47">
        <f>G33*I33</f>
        <v>119.76</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0.08</v>
      </c>
      <c r="J35" s="84"/>
      <c r="K35" s="80">
        <f>'Wortpreis 0,05'!K35</f>
        <v>4079</v>
      </c>
      <c r="L35" s="85">
        <f>K35/D2</f>
        <v>74.163636363636357</v>
      </c>
      <c r="M35" s="45">
        <f>(L35*100/F35)-100</f>
        <v>33.73770491803279</v>
      </c>
      <c r="N35" s="80">
        <f>'Wortpreis 0,05'!N35</f>
        <v>561</v>
      </c>
      <c r="O35" s="46">
        <f>N35/L35</f>
        <v>7.5643540083353766</v>
      </c>
      <c r="P35" s="161">
        <f>Q35/L35</f>
        <v>0.41098308408923762</v>
      </c>
      <c r="Q35" s="47">
        <f>G35*I35</f>
        <v>30.48</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0.08</v>
      </c>
      <c r="J37" s="84"/>
      <c r="K37" s="80">
        <f>'Wortpreis 0,05'!K37</f>
        <v>71007</v>
      </c>
      <c r="L37" s="85">
        <f>K37/D2</f>
        <v>1291.0363636363636</v>
      </c>
      <c r="M37" s="45">
        <f>(L37*100/F37)-100</f>
        <v>11.019559405243967</v>
      </c>
      <c r="N37" s="80">
        <f>'Wortpreis 0,05'!N37</f>
        <v>10576</v>
      </c>
      <c r="O37" s="46">
        <f>N37/L37</f>
        <v>8.191868407340122</v>
      </c>
      <c r="P37" s="161">
        <f>Q37/L37</f>
        <v>0.51140310110270826</v>
      </c>
      <c r="Q37" s="47">
        <f>G37*I37</f>
        <v>660.24</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0.08</v>
      </c>
      <c r="J39" s="84"/>
      <c r="K39" s="80">
        <f>'Wortpreis 0,05'!K39</f>
        <v>9710</v>
      </c>
      <c r="L39" s="85">
        <f>K39/D2</f>
        <v>176.54545454545453</v>
      </c>
      <c r="M39" s="45">
        <f>(L39*100/F39)-100</f>
        <v>9.7423146473779241</v>
      </c>
      <c r="N39" s="80">
        <f>'Wortpreis 0,05'!N39</f>
        <v>1457</v>
      </c>
      <c r="O39" s="46">
        <f>N39/L39</f>
        <v>8.2528321318228635</v>
      </c>
      <c r="P39" s="161">
        <f>Q39/L39</f>
        <v>0.54966014418125653</v>
      </c>
      <c r="Q39" s="47">
        <f>G39*I39</f>
        <v>97.04</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0.08</v>
      </c>
      <c r="J41" s="84"/>
      <c r="K41" s="80">
        <f>'Wortpreis 0,05'!K41</f>
        <v>52330</v>
      </c>
      <c r="L41" s="85">
        <f>K41/D2</f>
        <v>951.4545454545455</v>
      </c>
      <c r="M41" s="45">
        <f>(L41*100/F41)-100</f>
        <v>25.80839043154225</v>
      </c>
      <c r="N41" s="80">
        <f>'Wortpreis 0,05'!N41</f>
        <v>7999</v>
      </c>
      <c r="O41" s="46">
        <f>N41/L41</f>
        <v>8.40712784253774</v>
      </c>
      <c r="P41" s="161">
        <f>Q41/L41</f>
        <v>0.44479266195299061</v>
      </c>
      <c r="Q41" s="47">
        <f>G41*I41</f>
        <v>423.2</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0.08</v>
      </c>
      <c r="J43" s="84"/>
      <c r="K43" s="80">
        <f>'Wortpreis 0,05'!K43</f>
        <v>16118</v>
      </c>
      <c r="L43" s="85">
        <f>K43/D2</f>
        <v>293.05454545454546</v>
      </c>
      <c r="M43" s="45">
        <f>(L43*100/F43)-100</f>
        <v>17.384021557060677</v>
      </c>
      <c r="N43" s="80">
        <f>'Wortpreis 0,05'!N43</f>
        <v>2350</v>
      </c>
      <c r="O43" s="46">
        <f>N43/L43</f>
        <v>8.0189849857302384</v>
      </c>
      <c r="P43" s="161">
        <f>Q43/L43</f>
        <v>0.5036605037845886</v>
      </c>
      <c r="Q43" s="47">
        <f>G43*I43</f>
        <v>147.6</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0.08</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0.50628203510473568</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11.375323151496907</v>
      </c>
      <c r="H56" s="97" t="s">
        <v>4</v>
      </c>
    </row>
    <row r="57" spans="1:17" ht="15.75">
      <c r="A57" s="86" t="s">
        <v>66</v>
      </c>
      <c r="B57" s="86"/>
      <c r="C57" s="86"/>
      <c r="D57" s="86"/>
      <c r="E57" s="86"/>
      <c r="F57" s="86"/>
      <c r="G57" s="87">
        <f>G50*G48*25</f>
        <v>14.219153939371134</v>
      </c>
      <c r="H57" s="98" t="s">
        <v>4</v>
      </c>
    </row>
    <row r="58" spans="1:17" ht="15.75">
      <c r="A58" s="90" t="s">
        <v>67</v>
      </c>
      <c r="B58" s="90"/>
      <c r="C58" s="90"/>
      <c r="D58" s="90"/>
      <c r="E58" s="90"/>
      <c r="F58" s="90"/>
      <c r="G58" s="91">
        <f>G50*G48*30</f>
        <v>17.062984727245361</v>
      </c>
      <c r="H58" s="97" t="s">
        <v>4</v>
      </c>
    </row>
    <row r="59" spans="1:17" ht="15.75">
      <c r="A59" s="86" t="s">
        <v>68</v>
      </c>
      <c r="B59" s="86"/>
      <c r="C59" s="86"/>
      <c r="D59" s="86"/>
      <c r="E59" s="86"/>
      <c r="F59" s="86"/>
      <c r="G59" s="87">
        <f>G50*G48*35</f>
        <v>19.90681551511959</v>
      </c>
      <c r="H59" s="98" t="s">
        <v>4</v>
      </c>
    </row>
    <row r="60" spans="1:17" ht="15.75">
      <c r="A60" s="90" t="s">
        <v>69</v>
      </c>
      <c r="B60" s="90"/>
      <c r="C60" s="90"/>
      <c r="D60" s="90"/>
      <c r="E60" s="90"/>
      <c r="F60" s="90"/>
      <c r="G60" s="91">
        <f>G50*G48*40</f>
        <v>22.750646302993815</v>
      </c>
      <c r="H60" s="97" t="s">
        <v>4</v>
      </c>
    </row>
    <row r="61" spans="1:17" s="114" customFormat="1" ht="15.75">
      <c r="A61" s="86" t="s">
        <v>70</v>
      </c>
      <c r="B61" s="89"/>
      <c r="C61" s="89"/>
      <c r="D61" s="89"/>
      <c r="E61" s="89"/>
      <c r="F61" s="89"/>
      <c r="G61" s="102">
        <f>G50*G48*45</f>
        <v>25.594477090868043</v>
      </c>
      <c r="H61" s="107" t="s">
        <v>4</v>
      </c>
      <c r="I61" s="159"/>
    </row>
    <row r="62" spans="1:17" ht="15.75">
      <c r="A62" s="90" t="s">
        <v>71</v>
      </c>
      <c r="B62" s="90"/>
      <c r="C62" s="90"/>
      <c r="D62" s="90"/>
      <c r="E62" s="90"/>
      <c r="F62" s="90"/>
      <c r="G62" s="108">
        <f>G50*G48*50</f>
        <v>28.438307878742268</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3" sqref="A43:C43"/>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0.09</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0.09</v>
      </c>
      <c r="J5" s="84"/>
      <c r="K5" s="80">
        <f>'Wortpreis 0,05'!K5</f>
        <v>34561</v>
      </c>
      <c r="L5" s="85">
        <f>K5/D2</f>
        <v>628.38181818181818</v>
      </c>
      <c r="M5" s="45">
        <f>(L5*100/F5)-100</f>
        <v>15.863756746790031</v>
      </c>
      <c r="N5" s="80">
        <f>'Wortpreis 0,05'!N5</f>
        <v>5184</v>
      </c>
      <c r="O5" s="46">
        <f>N5/L5</f>
        <v>8.2497612916292926</v>
      </c>
      <c r="P5" s="161">
        <f>Q5/L5</f>
        <v>0.56745753884436212</v>
      </c>
      <c r="Q5" s="47">
        <f>G5*I5</f>
        <v>356.58</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0.09</v>
      </c>
      <c r="J7" s="84"/>
      <c r="K7" s="80">
        <f>'Wortpreis 0,05'!K7</f>
        <v>19463</v>
      </c>
      <c r="L7" s="85">
        <f>K7/D2</f>
        <v>353.87272727272727</v>
      </c>
      <c r="M7" s="45">
        <f>(L7*100/F7)-100</f>
        <v>12.744019000173779</v>
      </c>
      <c r="N7" s="80">
        <f>'Wortpreis 0,05'!N7</f>
        <v>2991</v>
      </c>
      <c r="O7" s="46">
        <f>N7/L7</f>
        <v>8.4521913374094435</v>
      </c>
      <c r="P7" s="161">
        <f>Q7/L7</f>
        <v>0.58164979705081432</v>
      </c>
      <c r="Q7" s="47">
        <f>G7*I7</f>
        <v>205.82999999999998</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0.09</v>
      </c>
      <c r="J9" s="84"/>
      <c r="K9" s="80">
        <f>'Wortpreis 0,05'!K9</f>
        <v>15189</v>
      </c>
      <c r="L9" s="85">
        <f>K9/D2</f>
        <v>276.16363636363639</v>
      </c>
      <c r="M9" s="45">
        <f>(L9*100/F9)-100</f>
        <v>21.17271639409654</v>
      </c>
      <c r="N9" s="80">
        <f>'Wortpreis 0,05'!N9</f>
        <v>2344</v>
      </c>
      <c r="O9" s="46">
        <f>N9/L9</f>
        <v>8.4877213773125284</v>
      </c>
      <c r="P9" s="161">
        <f>Q9/L9</f>
        <v>0.52729606952399766</v>
      </c>
      <c r="Q9" s="47">
        <f>G9*I9</f>
        <v>145.62</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0.09</v>
      </c>
      <c r="J11" s="84"/>
      <c r="K11" s="80">
        <f>'Wortpreis 0,05'!K11</f>
        <v>144250</v>
      </c>
      <c r="L11" s="85">
        <f>K11/D2</f>
        <v>2622.7272727272725</v>
      </c>
      <c r="M11" s="45">
        <f>(L11*100/F11)-100</f>
        <v>10.667843031953637</v>
      </c>
      <c r="N11" s="80">
        <f>'Wortpreis 0,05'!N11</f>
        <v>22602</v>
      </c>
      <c r="O11" s="46">
        <f>N11/L11</f>
        <v>8.6177469670710583</v>
      </c>
      <c r="P11" s="161">
        <f>Q11/L11</f>
        <v>0.61383431542461009</v>
      </c>
      <c r="Q11" s="47">
        <f>G11*I11</f>
        <v>1609.9199999999998</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0.09</v>
      </c>
      <c r="J13" s="84"/>
      <c r="K13" s="80">
        <f>'Wortpreis 0,05'!K13</f>
        <v>12668</v>
      </c>
      <c r="L13" s="85">
        <f>K13/D2</f>
        <v>230.32727272727271</v>
      </c>
      <c r="M13" s="45">
        <f>(L13*100/F13)-100</f>
        <v>-1.6612327278373016</v>
      </c>
      <c r="N13" s="80">
        <f>'Wortpreis 0,05'!N13</f>
        <v>1935</v>
      </c>
      <c r="O13" s="46">
        <f>N13/L13</f>
        <v>8.4010893590148417</v>
      </c>
      <c r="P13" s="161">
        <f>Q13/L13</f>
        <v>0.62715108935901487</v>
      </c>
      <c r="Q13" s="47">
        <f>G13*I13</f>
        <v>144.44999999999999</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0.09</v>
      </c>
      <c r="J15" s="84"/>
      <c r="K15" s="80">
        <f>'Wortpreis 0,05'!K15</f>
        <v>9459</v>
      </c>
      <c r="L15" s="85">
        <f>K15/D2</f>
        <v>171.98181818181817</v>
      </c>
      <c r="M15" s="45">
        <f>(L15*100/F15)-100</f>
        <v>10.193383038210612</v>
      </c>
      <c r="N15" s="80">
        <f>'Wortpreis 0,05'!N15</f>
        <v>1384</v>
      </c>
      <c r="O15" s="46">
        <f>N15/L15</f>
        <v>8.0473623004545942</v>
      </c>
      <c r="P15" s="161">
        <f>Q15/L15</f>
        <v>0.54843006660323501</v>
      </c>
      <c r="Q15" s="47">
        <f>G15*I15</f>
        <v>94.32</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0.09</v>
      </c>
      <c r="J17" s="84"/>
      <c r="K17" s="80">
        <f>'Wortpreis 0,05'!K17</f>
        <v>12582</v>
      </c>
      <c r="L17" s="85">
        <f>K17/D2</f>
        <v>228.76363636363635</v>
      </c>
      <c r="M17" s="45">
        <f>(L17*100/F17)-100</f>
        <v>9.9536834746132996</v>
      </c>
      <c r="N17" s="80">
        <f>'Wortpreis 0,05'!N17</f>
        <v>1885</v>
      </c>
      <c r="O17" s="46">
        <f>N17/L17</f>
        <v>8.2399459545382303</v>
      </c>
      <c r="P17" s="161">
        <f>Q17/L17</f>
        <v>0.58029327610872683</v>
      </c>
      <c r="Q17" s="47">
        <f>G17*I17</f>
        <v>132.75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0.09</v>
      </c>
      <c r="J19" s="84"/>
      <c r="K19" s="80">
        <f>'Wortpreis 0,05'!K19</f>
        <v>7606</v>
      </c>
      <c r="L19" s="85">
        <f>K19/D2</f>
        <v>138.29090909090908</v>
      </c>
      <c r="M19" s="45">
        <f>(L19*100/F19)-100</f>
        <v>7.4142070329049403</v>
      </c>
      <c r="N19" s="80">
        <f>'Wortpreis 0,05'!N19</f>
        <v>1115</v>
      </c>
      <c r="O19" s="46">
        <f>N19/L19</f>
        <v>8.0627136471206953</v>
      </c>
      <c r="P19" s="161">
        <f>Q19/L19</f>
        <v>0.57726137260057853</v>
      </c>
      <c r="Q19" s="47">
        <f>G19*I19</f>
        <v>79.83</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0.09</v>
      </c>
      <c r="J21" s="84"/>
      <c r="K21" s="80">
        <f>'Wortpreis 0,05'!K21</f>
        <v>2761</v>
      </c>
      <c r="L21" s="85">
        <f>K21/D2</f>
        <v>50.2</v>
      </c>
      <c r="M21" s="45">
        <f>(L21*100/F21)-100</f>
        <v>6.6023166023165913</v>
      </c>
      <c r="N21" s="80">
        <f>'Wortpreis 0,05'!N21</f>
        <v>394</v>
      </c>
      <c r="O21" s="46">
        <f>N21/L21</f>
        <v>7.8486055776892423</v>
      </c>
      <c r="P21" s="161">
        <f>Q21/L21</f>
        <v>0.58625498007968124</v>
      </c>
      <c r="Q21" s="47">
        <f>G21*I21</f>
        <v>29.43</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0.09</v>
      </c>
      <c r="J23" s="84"/>
      <c r="K23" s="80">
        <f>'Wortpreis 0,05'!K23</f>
        <v>21150</v>
      </c>
      <c r="L23" s="85">
        <f>K23/D2</f>
        <v>384.54545454545456</v>
      </c>
      <c r="M23" s="45">
        <f>(L23*100/F23)-100</f>
        <v>16.16411270390509</v>
      </c>
      <c r="N23" s="80">
        <f>'Wortpreis 0,05'!N23</f>
        <v>3360</v>
      </c>
      <c r="O23" s="46">
        <f>N23/L23</f>
        <v>8.7375886524822697</v>
      </c>
      <c r="P23" s="161">
        <f>Q23/L23</f>
        <v>0.59399999999999997</v>
      </c>
      <c r="Q23" s="47">
        <f>G23*I23</f>
        <v>228.42</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0.09</v>
      </c>
      <c r="J25" s="84"/>
      <c r="K25" s="80">
        <f>'Wortpreis 0,05'!K25</f>
        <v>7023</v>
      </c>
      <c r="L25" s="85">
        <f>K25/D2</f>
        <v>127.69090909090909</v>
      </c>
      <c r="M25" s="45">
        <f>(L25*100/F25)-100</f>
        <v>5.0718132854577931</v>
      </c>
      <c r="N25" s="80">
        <f>'Wortpreis 0,05'!N25</f>
        <v>1070</v>
      </c>
      <c r="O25" s="46">
        <f>N25/L25</f>
        <v>8.37960985333903</v>
      </c>
      <c r="P25" s="161">
        <f>Q25/L25</f>
        <v>0.56809055958991883</v>
      </c>
      <c r="Q25" s="47">
        <f>G25*I25</f>
        <v>72.539999999999992</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0.09</v>
      </c>
      <c r="J27" s="84"/>
      <c r="K27" s="80">
        <f>'Wortpreis 0,05'!K27</f>
        <v>4158</v>
      </c>
      <c r="L27" s="85">
        <f>K27/D2</f>
        <v>75.599999999999994</v>
      </c>
      <c r="M27" s="45">
        <f>(L27*100/F27)-100</f>
        <v>2.615992102665345</v>
      </c>
      <c r="N27" s="80">
        <f>'Wortpreis 0,05'!N27</f>
        <v>616</v>
      </c>
      <c r="O27" s="46">
        <f>N27/L27</f>
        <v>8.1481481481481488</v>
      </c>
      <c r="P27" s="161">
        <f>Q27/L27</f>
        <v>0.59047619047619049</v>
      </c>
      <c r="Q27" s="47">
        <f>G27*I27</f>
        <v>44.64</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0.09</v>
      </c>
      <c r="J29" s="84"/>
      <c r="K29" s="80">
        <f>'Wortpreis 0,05'!K29</f>
        <v>2877</v>
      </c>
      <c r="L29" s="85">
        <f>K29/D2</f>
        <v>52.309090909090912</v>
      </c>
      <c r="M29" s="45">
        <f>(L29*100/F29)-100</f>
        <v>18.737102765167151</v>
      </c>
      <c r="N29" s="80">
        <f>'Wortpreis 0,05'!N29</f>
        <v>461</v>
      </c>
      <c r="O29" s="46">
        <f>N29/L29</f>
        <v>8.8129996524157104</v>
      </c>
      <c r="P29" s="161">
        <f>Q29/L29</f>
        <v>0.60391032325338889</v>
      </c>
      <c r="Q29" s="47">
        <f>G29*I29</f>
        <v>31.59</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0.09</v>
      </c>
      <c r="J31" s="84"/>
      <c r="K31" s="80">
        <f>'Wortpreis 0,05'!K31</f>
        <v>12486</v>
      </c>
      <c r="L31" s="85">
        <f>K31/D2</f>
        <v>227.01818181818183</v>
      </c>
      <c r="M31" s="45">
        <f>(L31*100/F31)-100</f>
        <v>11.392630921580874</v>
      </c>
      <c r="N31" s="80">
        <f>'Wortpreis 0,05'!N31</f>
        <v>1762</v>
      </c>
      <c r="O31" s="46">
        <f>N31/L31</f>
        <v>7.7614928720166585</v>
      </c>
      <c r="P31" s="161">
        <f>Q31/L31</f>
        <v>0.50903411821239786</v>
      </c>
      <c r="Q31" s="47">
        <f>G31*I31</f>
        <v>115.56</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0.09</v>
      </c>
      <c r="J33" s="84"/>
      <c r="K33" s="80">
        <f>'Wortpreis 0,05'!K33</f>
        <v>12493</v>
      </c>
      <c r="L33" s="85">
        <f>K33/D2</f>
        <v>227.14545454545456</v>
      </c>
      <c r="M33" s="45">
        <f>(L33*100/F33)-100</f>
        <v>10.313465783664469</v>
      </c>
      <c r="N33" s="80">
        <f>'Wortpreis 0,05'!N33</f>
        <v>1900</v>
      </c>
      <c r="O33" s="46">
        <f>N33/L33</f>
        <v>8.3646842231649714</v>
      </c>
      <c r="P33" s="161">
        <f>Q33/L33</f>
        <v>0.59314416073000875</v>
      </c>
      <c r="Q33" s="47">
        <f>G33*I33</f>
        <v>134.72999999999999</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0.09</v>
      </c>
      <c r="J35" s="84"/>
      <c r="K35" s="80">
        <f>'Wortpreis 0,05'!K35</f>
        <v>4079</v>
      </c>
      <c r="L35" s="85">
        <f>K35/D2</f>
        <v>74.163636363636357</v>
      </c>
      <c r="M35" s="45">
        <f>(L35*100/F35)-100</f>
        <v>33.73770491803279</v>
      </c>
      <c r="N35" s="80">
        <f>'Wortpreis 0,05'!N35</f>
        <v>561</v>
      </c>
      <c r="O35" s="46">
        <f>N35/L35</f>
        <v>7.5643540083353766</v>
      </c>
      <c r="P35" s="161">
        <f>Q35/L35</f>
        <v>0.46235596960039227</v>
      </c>
      <c r="Q35" s="47">
        <f>G35*I35</f>
        <v>34.29</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0.09</v>
      </c>
      <c r="J37" s="84"/>
      <c r="K37" s="80">
        <f>'Wortpreis 0,05'!K37</f>
        <v>71007</v>
      </c>
      <c r="L37" s="85">
        <f>K37/D2</f>
        <v>1291.0363636363636</v>
      </c>
      <c r="M37" s="45">
        <f>(L37*100/F37)-100</f>
        <v>11.019559405243967</v>
      </c>
      <c r="N37" s="80">
        <f>'Wortpreis 0,05'!N37</f>
        <v>10576</v>
      </c>
      <c r="O37" s="46">
        <f>N37/L37</f>
        <v>8.191868407340122</v>
      </c>
      <c r="P37" s="161">
        <f>Q37/L37</f>
        <v>0.57532848874054676</v>
      </c>
      <c r="Q37" s="47">
        <f>G37*I37</f>
        <v>742.77</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0.09</v>
      </c>
      <c r="J39" s="84"/>
      <c r="K39" s="80">
        <f>'Wortpreis 0,05'!K39</f>
        <v>9710</v>
      </c>
      <c r="L39" s="85">
        <f>K39/D2</f>
        <v>176.54545454545453</v>
      </c>
      <c r="M39" s="45">
        <f>(L39*100/F39)-100</f>
        <v>9.7423146473779241</v>
      </c>
      <c r="N39" s="80">
        <f>'Wortpreis 0,05'!N39</f>
        <v>1457</v>
      </c>
      <c r="O39" s="46">
        <f>N39/L39</f>
        <v>8.2528321318228635</v>
      </c>
      <c r="P39" s="161">
        <f>Q39/L39</f>
        <v>0.61836766220391359</v>
      </c>
      <c r="Q39" s="47">
        <f>G39*I39</f>
        <v>109.17</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0.09</v>
      </c>
      <c r="J41" s="84"/>
      <c r="K41" s="80">
        <f>'Wortpreis 0,05'!K41</f>
        <v>52330</v>
      </c>
      <c r="L41" s="85">
        <f>K41/D2</f>
        <v>951.4545454545455</v>
      </c>
      <c r="M41" s="45">
        <f>(L41*100/F41)-100</f>
        <v>25.80839043154225</v>
      </c>
      <c r="N41" s="80">
        <f>'Wortpreis 0,05'!N41</f>
        <v>7999</v>
      </c>
      <c r="O41" s="46">
        <f>N41/L41</f>
        <v>8.40712784253774</v>
      </c>
      <c r="P41" s="161">
        <f>Q41/L41</f>
        <v>0.50039174469711445</v>
      </c>
      <c r="Q41" s="47">
        <f>G41*I41</f>
        <v>476.09999999999997</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0.09</v>
      </c>
      <c r="J43" s="84"/>
      <c r="K43" s="80">
        <f>'Wortpreis 0,05'!K43</f>
        <v>16118</v>
      </c>
      <c r="L43" s="85">
        <f>K43/D2</f>
        <v>293.05454545454546</v>
      </c>
      <c r="M43" s="45">
        <f>(L43*100/F43)-100</f>
        <v>17.384021557060677</v>
      </c>
      <c r="N43" s="80">
        <f>'Wortpreis 0,05'!N43</f>
        <v>2350</v>
      </c>
      <c r="O43" s="46">
        <f>N43/L43</f>
        <v>8.0189849857302384</v>
      </c>
      <c r="P43" s="161">
        <f>Q43/L43</f>
        <v>0.56661806675766213</v>
      </c>
      <c r="Q43" s="47">
        <f>G43*I43</f>
        <v>166.04999999999998</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0.09</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0.56956728949282787</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12.79723854543402</v>
      </c>
      <c r="H56" s="97" t="s">
        <v>4</v>
      </c>
    </row>
    <row r="57" spans="1:17" ht="15.75">
      <c r="A57" s="86" t="s">
        <v>66</v>
      </c>
      <c r="B57" s="86"/>
      <c r="C57" s="86"/>
      <c r="D57" s="86"/>
      <c r="E57" s="86"/>
      <c r="F57" s="86"/>
      <c r="G57" s="87">
        <f>G50*G48*25</f>
        <v>15.996548181792525</v>
      </c>
      <c r="H57" s="98" t="s">
        <v>4</v>
      </c>
    </row>
    <row r="58" spans="1:17" ht="15.75">
      <c r="A58" s="90" t="s">
        <v>67</v>
      </c>
      <c r="B58" s="90"/>
      <c r="C58" s="90"/>
      <c r="D58" s="90"/>
      <c r="E58" s="90"/>
      <c r="F58" s="90"/>
      <c r="G58" s="91">
        <f>G50*G48*30</f>
        <v>19.19585781815103</v>
      </c>
      <c r="H58" s="97" t="s">
        <v>4</v>
      </c>
    </row>
    <row r="59" spans="1:17" ht="15.75">
      <c r="A59" s="86" t="s">
        <v>68</v>
      </c>
      <c r="B59" s="86"/>
      <c r="C59" s="86"/>
      <c r="D59" s="86"/>
      <c r="E59" s="86"/>
      <c r="F59" s="86"/>
      <c r="G59" s="87">
        <f>G50*G48*35</f>
        <v>22.395167454509533</v>
      </c>
      <c r="H59" s="98" t="s">
        <v>4</v>
      </c>
    </row>
    <row r="60" spans="1:17" ht="15.75">
      <c r="A60" s="90" t="s">
        <v>69</v>
      </c>
      <c r="B60" s="90"/>
      <c r="C60" s="90"/>
      <c r="D60" s="90"/>
      <c r="E60" s="90"/>
      <c r="F60" s="90"/>
      <c r="G60" s="91">
        <f>G50*G48*40</f>
        <v>25.59447709086804</v>
      </c>
      <c r="H60" s="97" t="s">
        <v>4</v>
      </c>
    </row>
    <row r="61" spans="1:17" s="114" customFormat="1" ht="15.75">
      <c r="A61" s="86" t="s">
        <v>70</v>
      </c>
      <c r="B61" s="89"/>
      <c r="C61" s="89"/>
      <c r="D61" s="89"/>
      <c r="E61" s="89"/>
      <c r="F61" s="89"/>
      <c r="G61" s="102">
        <f>G50*G48*45</f>
        <v>28.793786727226546</v>
      </c>
      <c r="H61" s="107" t="s">
        <v>4</v>
      </c>
      <c r="I61" s="159"/>
    </row>
    <row r="62" spans="1:17" ht="15.75">
      <c r="A62" s="90" t="s">
        <v>71</v>
      </c>
      <c r="B62" s="90"/>
      <c r="C62" s="90"/>
      <c r="D62" s="90"/>
      <c r="E62" s="90"/>
      <c r="F62" s="90"/>
      <c r="G62" s="108">
        <f>G50*G48*50</f>
        <v>31.99309636358505</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E31" sqref="E31 D2"/>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v>
      </c>
      <c r="J5" s="84"/>
      <c r="K5" s="80">
        <f>'Wortpreis 0,05'!K5</f>
        <v>34561</v>
      </c>
      <c r="L5" s="85">
        <f>K5/D2</f>
        <v>628.38181818181818</v>
      </c>
      <c r="M5" s="45">
        <f>(L5*100/F5)-100</f>
        <v>15.863756746790031</v>
      </c>
      <c r="N5" s="80">
        <f>'Wortpreis 0,05'!N5</f>
        <v>5184</v>
      </c>
      <c r="O5" s="46">
        <f>N5/L5</f>
        <v>8.2497612916292926</v>
      </c>
      <c r="P5" s="161">
        <f>Q5/L5</f>
        <v>0.63050837649373581</v>
      </c>
      <c r="Q5" s="47">
        <f>G5*I5</f>
        <v>396.20000000000005</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v>
      </c>
      <c r="J7" s="84"/>
      <c r="K7" s="80">
        <f>'Wortpreis 0,05'!K7</f>
        <v>19463</v>
      </c>
      <c r="L7" s="85">
        <f>K7/D2</f>
        <v>353.87272727272727</v>
      </c>
      <c r="M7" s="45">
        <f>(L7*100/F7)-100</f>
        <v>12.744019000173779</v>
      </c>
      <c r="N7" s="80">
        <f>'Wortpreis 0,05'!N7</f>
        <v>2991</v>
      </c>
      <c r="O7" s="46">
        <f>N7/L7</f>
        <v>8.4521913374094435</v>
      </c>
      <c r="P7" s="161">
        <f>Q7/L7</f>
        <v>0.64627755227868267</v>
      </c>
      <c r="Q7" s="47">
        <f>G7*I7</f>
        <v>228.70000000000002</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v>
      </c>
      <c r="J9" s="84"/>
      <c r="K9" s="80">
        <f>'Wortpreis 0,05'!K9</f>
        <v>15189</v>
      </c>
      <c r="L9" s="85">
        <f>K9/D2</f>
        <v>276.16363636363639</v>
      </c>
      <c r="M9" s="45">
        <f>(L9*100/F9)-100</f>
        <v>21.17271639409654</v>
      </c>
      <c r="N9" s="80">
        <f>'Wortpreis 0,05'!N9</f>
        <v>2344</v>
      </c>
      <c r="O9" s="46">
        <f>N9/L9</f>
        <v>8.4877213773125284</v>
      </c>
      <c r="P9" s="161">
        <f>Q9/L9</f>
        <v>0.58588452169333072</v>
      </c>
      <c r="Q9" s="47">
        <f>G9*I9</f>
        <v>161.80000000000001</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v>
      </c>
      <c r="J11" s="84"/>
      <c r="K11" s="80">
        <f>'Wortpreis 0,05'!K11</f>
        <v>144250</v>
      </c>
      <c r="L11" s="85">
        <f>K11/D2</f>
        <v>2622.7272727272725</v>
      </c>
      <c r="M11" s="45">
        <f>(L11*100/F11)-100</f>
        <v>10.667843031953637</v>
      </c>
      <c r="N11" s="80">
        <f>'Wortpreis 0,05'!N11</f>
        <v>22602</v>
      </c>
      <c r="O11" s="46">
        <f>N11/L11</f>
        <v>8.6177469670710583</v>
      </c>
      <c r="P11" s="161">
        <f>Q11/L11</f>
        <v>0.68203812824956689</v>
      </c>
      <c r="Q11" s="47">
        <f>G11*I11</f>
        <v>1788.8000000000002</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v>
      </c>
      <c r="J13" s="84"/>
      <c r="K13" s="80">
        <f>'Wortpreis 0,05'!K13</f>
        <v>12668</v>
      </c>
      <c r="L13" s="85">
        <f>K13/D2</f>
        <v>230.32727272727271</v>
      </c>
      <c r="M13" s="45">
        <f>(L13*100/F13)-100</f>
        <v>-1.6612327278373016</v>
      </c>
      <c r="N13" s="80">
        <f>'Wortpreis 0,05'!N13</f>
        <v>1935</v>
      </c>
      <c r="O13" s="46">
        <f>N13/L13</f>
        <v>8.4010893590148417</v>
      </c>
      <c r="P13" s="161">
        <f>Q13/L13</f>
        <v>0.69683454373223874</v>
      </c>
      <c r="Q13" s="47">
        <f>G13*I13</f>
        <v>160.5</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v>
      </c>
      <c r="J15" s="84"/>
      <c r="K15" s="80">
        <f>'Wortpreis 0,05'!K15</f>
        <v>9459</v>
      </c>
      <c r="L15" s="85">
        <f>K15/D2</f>
        <v>171.98181818181817</v>
      </c>
      <c r="M15" s="45">
        <f>(L15*100/F15)-100</f>
        <v>10.193383038210612</v>
      </c>
      <c r="N15" s="80">
        <f>'Wortpreis 0,05'!N15</f>
        <v>1384</v>
      </c>
      <c r="O15" s="46">
        <f>N15/L15</f>
        <v>8.0473623004545942</v>
      </c>
      <c r="P15" s="161">
        <f>Q15/L15</f>
        <v>0.6093667406702612</v>
      </c>
      <c r="Q15" s="47">
        <f>G15*I15</f>
        <v>104.80000000000001</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v>
      </c>
      <c r="J17" s="84"/>
      <c r="K17" s="80">
        <f>'Wortpreis 0,05'!K17</f>
        <v>12582</v>
      </c>
      <c r="L17" s="85">
        <f>K17/D2</f>
        <v>228.76363636363635</v>
      </c>
      <c r="M17" s="45">
        <f>(L17*100/F17)-100</f>
        <v>9.9536834746132996</v>
      </c>
      <c r="N17" s="80">
        <f>'Wortpreis 0,05'!N17</f>
        <v>1885</v>
      </c>
      <c r="O17" s="46">
        <f>N17/L17</f>
        <v>8.2399459545382303</v>
      </c>
      <c r="P17" s="161">
        <f>Q17/L17</f>
        <v>0.64477030678747416</v>
      </c>
      <c r="Q17" s="47">
        <f>G17*I17</f>
        <v>147.5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v>
      </c>
      <c r="J19" s="84"/>
      <c r="K19" s="80">
        <f>'Wortpreis 0,05'!K19</f>
        <v>7606</v>
      </c>
      <c r="L19" s="85">
        <f>K19/D2</f>
        <v>138.29090909090908</v>
      </c>
      <c r="M19" s="45">
        <f>(L19*100/F19)-100</f>
        <v>7.4142070329049403</v>
      </c>
      <c r="N19" s="80">
        <f>'Wortpreis 0,05'!N19</f>
        <v>1115</v>
      </c>
      <c r="O19" s="46">
        <f>N19/L19</f>
        <v>8.0627136471206953</v>
      </c>
      <c r="P19" s="161">
        <f>Q19/L19</f>
        <v>0.64140152511175397</v>
      </c>
      <c r="Q19" s="47">
        <f>G19*I19</f>
        <v>88.7</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v>
      </c>
      <c r="J21" s="84"/>
      <c r="K21" s="80">
        <f>'Wortpreis 0,05'!K21</f>
        <v>2761</v>
      </c>
      <c r="L21" s="85">
        <f>K21/D2</f>
        <v>50.2</v>
      </c>
      <c r="M21" s="45">
        <f>(L21*100/F21)-100</f>
        <v>6.6023166023165913</v>
      </c>
      <c r="N21" s="80">
        <f>'Wortpreis 0,05'!N21</f>
        <v>394</v>
      </c>
      <c r="O21" s="46">
        <f>N21/L21</f>
        <v>7.8486055776892423</v>
      </c>
      <c r="P21" s="161">
        <f>Q21/L21</f>
        <v>0.65139442231075695</v>
      </c>
      <c r="Q21" s="47">
        <f>G21*I21</f>
        <v>32.700000000000003</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v>
      </c>
      <c r="J23" s="84"/>
      <c r="K23" s="80">
        <f>'Wortpreis 0,05'!K23</f>
        <v>21150</v>
      </c>
      <c r="L23" s="85">
        <f>K23/D2</f>
        <v>384.54545454545456</v>
      </c>
      <c r="M23" s="45">
        <f>(L23*100/F23)-100</f>
        <v>16.16411270390509</v>
      </c>
      <c r="N23" s="80">
        <f>'Wortpreis 0,05'!N23</f>
        <v>3360</v>
      </c>
      <c r="O23" s="46">
        <f>N23/L23</f>
        <v>8.7375886524822697</v>
      </c>
      <c r="P23" s="161">
        <f>Q23/L23</f>
        <v>0.66</v>
      </c>
      <c r="Q23" s="47">
        <f>G23*I23</f>
        <v>253.8</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v>
      </c>
      <c r="J25" s="84"/>
      <c r="K25" s="80">
        <f>'Wortpreis 0,05'!K25</f>
        <v>7023</v>
      </c>
      <c r="L25" s="85">
        <f>K25/D2</f>
        <v>127.69090909090909</v>
      </c>
      <c r="M25" s="45">
        <f>(L25*100/F25)-100</f>
        <v>5.0718132854577931</v>
      </c>
      <c r="N25" s="80">
        <f>'Wortpreis 0,05'!N25</f>
        <v>1070</v>
      </c>
      <c r="O25" s="46">
        <f>N25/L25</f>
        <v>8.37960985333903</v>
      </c>
      <c r="P25" s="161">
        <f>Q25/L25</f>
        <v>0.63121173287768773</v>
      </c>
      <c r="Q25" s="47">
        <f>G25*I25</f>
        <v>80.600000000000009</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v>
      </c>
      <c r="J27" s="84"/>
      <c r="K27" s="80">
        <f>'Wortpreis 0,05'!K27</f>
        <v>4158</v>
      </c>
      <c r="L27" s="85">
        <f>K27/D2</f>
        <v>75.599999999999994</v>
      </c>
      <c r="M27" s="45">
        <f>(L27*100/F27)-100</f>
        <v>2.615992102665345</v>
      </c>
      <c r="N27" s="80">
        <f>'Wortpreis 0,05'!N27</f>
        <v>616</v>
      </c>
      <c r="O27" s="46">
        <f>N27/L27</f>
        <v>8.1481481481481488</v>
      </c>
      <c r="P27" s="161">
        <f>Q27/L27</f>
        <v>0.65608465608465616</v>
      </c>
      <c r="Q27" s="47">
        <f>G27*I27</f>
        <v>49.6</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v>
      </c>
      <c r="J29" s="84"/>
      <c r="K29" s="80">
        <f>'Wortpreis 0,05'!K29</f>
        <v>2877</v>
      </c>
      <c r="L29" s="85">
        <f>K29/D2</f>
        <v>52.309090909090912</v>
      </c>
      <c r="M29" s="45">
        <f>(L29*100/F29)-100</f>
        <v>18.737102765167151</v>
      </c>
      <c r="N29" s="80">
        <f>'Wortpreis 0,05'!N29</f>
        <v>461</v>
      </c>
      <c r="O29" s="46">
        <f>N29/L29</f>
        <v>8.8129996524157104</v>
      </c>
      <c r="P29" s="161">
        <f>Q29/L29</f>
        <v>0.67101147028154329</v>
      </c>
      <c r="Q29" s="47">
        <f>G29*I29</f>
        <v>35.1</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v>
      </c>
      <c r="J31" s="84"/>
      <c r="K31" s="80">
        <f>'Wortpreis 0,05'!K31</f>
        <v>12486</v>
      </c>
      <c r="L31" s="85">
        <f>K31/D2</f>
        <v>227.01818181818183</v>
      </c>
      <c r="M31" s="45">
        <f>(L31*100/F31)-100</f>
        <v>11.392630921580874</v>
      </c>
      <c r="N31" s="80">
        <f>'Wortpreis 0,05'!N31</f>
        <v>1762</v>
      </c>
      <c r="O31" s="46">
        <f>N31/L31</f>
        <v>7.7614928720166585</v>
      </c>
      <c r="P31" s="161">
        <f>Q31/L31</f>
        <v>0.56559346468044214</v>
      </c>
      <c r="Q31" s="47">
        <f>G31*I31</f>
        <v>128.4</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v>
      </c>
      <c r="J33" s="84"/>
      <c r="K33" s="80">
        <f>'Wortpreis 0,05'!K33</f>
        <v>12493</v>
      </c>
      <c r="L33" s="85">
        <f>K33/D2</f>
        <v>227.14545454545456</v>
      </c>
      <c r="M33" s="45">
        <f>(L33*100/F33)-100</f>
        <v>10.313465783664469</v>
      </c>
      <c r="N33" s="80">
        <f>'Wortpreis 0,05'!N33</f>
        <v>1900</v>
      </c>
      <c r="O33" s="46">
        <f>N33/L33</f>
        <v>8.3646842231649714</v>
      </c>
      <c r="P33" s="161">
        <f>Q33/L33</f>
        <v>0.65904906747778758</v>
      </c>
      <c r="Q33" s="47">
        <f>G33*I33</f>
        <v>149.70000000000002</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v>
      </c>
      <c r="J35" s="84"/>
      <c r="K35" s="80">
        <f>'Wortpreis 0,05'!K35</f>
        <v>4079</v>
      </c>
      <c r="L35" s="85">
        <f>K35/D2</f>
        <v>74.163636363636357</v>
      </c>
      <c r="M35" s="45">
        <f>(L35*100/F35)-100</f>
        <v>33.73770491803279</v>
      </c>
      <c r="N35" s="80">
        <f>'Wortpreis 0,05'!N35</f>
        <v>561</v>
      </c>
      <c r="O35" s="46">
        <f>N35/L35</f>
        <v>7.5643540083353766</v>
      </c>
      <c r="P35" s="161">
        <f>Q35/L35</f>
        <v>0.51372885511154698</v>
      </c>
      <c r="Q35" s="47">
        <f>G35*I35</f>
        <v>38.1</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v>
      </c>
      <c r="J37" s="84"/>
      <c r="K37" s="80">
        <f>'Wortpreis 0,05'!K37</f>
        <v>71007</v>
      </c>
      <c r="L37" s="85">
        <f>K37/D2</f>
        <v>1291.0363636363636</v>
      </c>
      <c r="M37" s="45">
        <f>(L37*100/F37)-100</f>
        <v>11.019559405243967</v>
      </c>
      <c r="N37" s="80">
        <f>'Wortpreis 0,05'!N37</f>
        <v>10576</v>
      </c>
      <c r="O37" s="46">
        <f>N37/L37</f>
        <v>8.191868407340122</v>
      </c>
      <c r="P37" s="161">
        <f>Q37/L37</f>
        <v>0.63925387637838527</v>
      </c>
      <c r="Q37" s="47">
        <f>G37*I37</f>
        <v>825.30000000000007</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v>
      </c>
      <c r="J39" s="84"/>
      <c r="K39" s="80">
        <f>'Wortpreis 0,05'!K39</f>
        <v>9710</v>
      </c>
      <c r="L39" s="85">
        <f>K39/D2</f>
        <v>176.54545454545453</v>
      </c>
      <c r="M39" s="45">
        <f>(L39*100/F39)-100</f>
        <v>9.7423146473779241</v>
      </c>
      <c r="N39" s="80">
        <f>'Wortpreis 0,05'!N39</f>
        <v>1457</v>
      </c>
      <c r="O39" s="46">
        <f>N39/L39</f>
        <v>8.2528321318228635</v>
      </c>
      <c r="P39" s="161">
        <f>Q39/L39</f>
        <v>0.68707518022657066</v>
      </c>
      <c r="Q39" s="47">
        <f>G39*I39</f>
        <v>121.30000000000001</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v>
      </c>
      <c r="J41" s="84"/>
      <c r="K41" s="80">
        <f>'Wortpreis 0,05'!K41</f>
        <v>52330</v>
      </c>
      <c r="L41" s="85">
        <f>K41/D2</f>
        <v>951.4545454545455</v>
      </c>
      <c r="M41" s="45">
        <f>(L41*100/F41)-100</f>
        <v>25.80839043154225</v>
      </c>
      <c r="N41" s="80">
        <f>'Wortpreis 0,05'!N41</f>
        <v>7999</v>
      </c>
      <c r="O41" s="46">
        <f>N41/L41</f>
        <v>8.40712784253774</v>
      </c>
      <c r="P41" s="161">
        <f>Q41/L41</f>
        <v>0.55599082744123829</v>
      </c>
      <c r="Q41" s="47">
        <f>G41*I41</f>
        <v>529</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v>
      </c>
      <c r="J43" s="84"/>
      <c r="K43" s="80">
        <f>'Wortpreis 0,05'!K43</f>
        <v>16118</v>
      </c>
      <c r="L43" s="85">
        <f>K43/D2</f>
        <v>293.05454545454546</v>
      </c>
      <c r="M43" s="45">
        <f>(L43*100/F43)-100</f>
        <v>17.384021557060677</v>
      </c>
      <c r="N43" s="80">
        <f>'Wortpreis 0,05'!N43</f>
        <v>2350</v>
      </c>
      <c r="O43" s="46">
        <f>N43/L43</f>
        <v>8.0189849857302384</v>
      </c>
      <c r="P43" s="161">
        <f>Q43/L43</f>
        <v>0.62957562973073578</v>
      </c>
      <c r="Q43" s="47">
        <f>G43*I43</f>
        <v>184.5</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0.63285254388091972</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14.219153939371134</v>
      </c>
      <c r="H56" s="97" t="s">
        <v>4</v>
      </c>
    </row>
    <row r="57" spans="1:17" ht="15.75">
      <c r="A57" s="86" t="s">
        <v>66</v>
      </c>
      <c r="B57" s="86"/>
      <c r="C57" s="86"/>
      <c r="D57" s="86"/>
      <c r="E57" s="86"/>
      <c r="F57" s="86"/>
      <c r="G57" s="87">
        <f>G50*G48*25</f>
        <v>17.773942424213917</v>
      </c>
      <c r="H57" s="98" t="s">
        <v>4</v>
      </c>
    </row>
    <row r="58" spans="1:17" ht="15.75">
      <c r="A58" s="90" t="s">
        <v>67</v>
      </c>
      <c r="B58" s="90"/>
      <c r="C58" s="90"/>
      <c r="D58" s="90"/>
      <c r="E58" s="90"/>
      <c r="F58" s="90"/>
      <c r="G58" s="91">
        <f>G50*G48*30</f>
        <v>21.328730909056702</v>
      </c>
      <c r="H58" s="97" t="s">
        <v>4</v>
      </c>
    </row>
    <row r="59" spans="1:17" ht="15.75">
      <c r="A59" s="86" t="s">
        <v>68</v>
      </c>
      <c r="B59" s="86"/>
      <c r="C59" s="86"/>
      <c r="D59" s="86"/>
      <c r="E59" s="86"/>
      <c r="F59" s="86"/>
      <c r="G59" s="87">
        <f>G50*G48*35</f>
        <v>24.883519393899483</v>
      </c>
      <c r="H59" s="98" t="s">
        <v>4</v>
      </c>
    </row>
    <row r="60" spans="1:17" ht="15.75">
      <c r="A60" s="90" t="s">
        <v>69</v>
      </c>
      <c r="B60" s="90"/>
      <c r="C60" s="90"/>
      <c r="D60" s="90"/>
      <c r="E60" s="90"/>
      <c r="F60" s="90"/>
      <c r="G60" s="91">
        <f>G50*G48*40</f>
        <v>28.438307878742268</v>
      </c>
      <c r="H60" s="97" t="s">
        <v>4</v>
      </c>
    </row>
    <row r="61" spans="1:17" s="114" customFormat="1" ht="15.75">
      <c r="A61" s="86" t="s">
        <v>70</v>
      </c>
      <c r="B61" s="89"/>
      <c r="C61" s="89"/>
      <c r="D61" s="89"/>
      <c r="E61" s="89"/>
      <c r="F61" s="89"/>
      <c r="G61" s="102">
        <f>G50*G48*45</f>
        <v>31.993096363585053</v>
      </c>
      <c r="H61" s="107" t="s">
        <v>4</v>
      </c>
      <c r="I61" s="159"/>
    </row>
    <row r="62" spans="1:17" ht="15.75">
      <c r="A62" s="90" t="s">
        <v>71</v>
      </c>
      <c r="B62" s="90"/>
      <c r="C62" s="90"/>
      <c r="D62" s="90"/>
      <c r="E62" s="90"/>
      <c r="F62" s="90"/>
      <c r="G62" s="108">
        <f>G50*G48*50</f>
        <v>35.547884848427834</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29" sqref="A29:C29"/>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0.11</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0.11</v>
      </c>
      <c r="J5" s="84"/>
      <c r="K5" s="80">
        <f>'Wortpreis 0,05'!K5</f>
        <v>34561</v>
      </c>
      <c r="L5" s="85">
        <f>K5/D2</f>
        <v>628.38181818181818</v>
      </c>
      <c r="M5" s="45">
        <f>(L5*100/F5)-100</f>
        <v>15.863756746790031</v>
      </c>
      <c r="N5" s="80">
        <f>'Wortpreis 0,05'!N5</f>
        <v>5184</v>
      </c>
      <c r="O5" s="46">
        <f>N5/L5</f>
        <v>8.2497612916292926</v>
      </c>
      <c r="P5" s="161">
        <f>Q5/L5</f>
        <v>0.69355921414310928</v>
      </c>
      <c r="Q5" s="47">
        <f>G5*I5</f>
        <v>435.82</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0.11</v>
      </c>
      <c r="J7" s="84"/>
      <c r="K7" s="80">
        <f>'Wortpreis 0,05'!K7</f>
        <v>19463</v>
      </c>
      <c r="L7" s="85">
        <f>K7/D2</f>
        <v>353.87272727272727</v>
      </c>
      <c r="M7" s="45">
        <f>(L7*100/F7)-100</f>
        <v>12.744019000173779</v>
      </c>
      <c r="N7" s="80">
        <f>'Wortpreis 0,05'!N7</f>
        <v>2991</v>
      </c>
      <c r="O7" s="46">
        <f>N7/L7</f>
        <v>8.4521913374094435</v>
      </c>
      <c r="P7" s="161">
        <f>Q7/L7</f>
        <v>0.7109053075065509</v>
      </c>
      <c r="Q7" s="47">
        <f>G7*I7</f>
        <v>251.57</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0.11</v>
      </c>
      <c r="J9" s="84"/>
      <c r="K9" s="80">
        <f>'Wortpreis 0,05'!K9</f>
        <v>15189</v>
      </c>
      <c r="L9" s="85">
        <f>K9/D2</f>
        <v>276.16363636363639</v>
      </c>
      <c r="M9" s="45">
        <f>(L9*100/F9)-100</f>
        <v>21.17271639409654</v>
      </c>
      <c r="N9" s="80">
        <f>'Wortpreis 0,05'!N9</f>
        <v>2344</v>
      </c>
      <c r="O9" s="46">
        <f>N9/L9</f>
        <v>8.4877213773125284</v>
      </c>
      <c r="P9" s="161">
        <f>Q9/L9</f>
        <v>0.64447297386266367</v>
      </c>
      <c r="Q9" s="47">
        <f>G9*I9</f>
        <v>177.98</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0.11</v>
      </c>
      <c r="J11" s="84"/>
      <c r="K11" s="80">
        <f>'Wortpreis 0,05'!K11</f>
        <v>144250</v>
      </c>
      <c r="L11" s="85">
        <f>K11/D2</f>
        <v>2622.7272727272725</v>
      </c>
      <c r="M11" s="45">
        <f>(L11*100/F11)-100</f>
        <v>10.667843031953637</v>
      </c>
      <c r="N11" s="80">
        <f>'Wortpreis 0,05'!N11</f>
        <v>22602</v>
      </c>
      <c r="O11" s="46">
        <f>N11/L11</f>
        <v>8.6177469670710583</v>
      </c>
      <c r="P11" s="161">
        <f>Q11/L11</f>
        <v>0.75024194107452347</v>
      </c>
      <c r="Q11" s="47">
        <f>G11*I11</f>
        <v>1967.68</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0.11</v>
      </c>
      <c r="J13" s="84"/>
      <c r="K13" s="80">
        <f>'Wortpreis 0,05'!K13</f>
        <v>12668</v>
      </c>
      <c r="L13" s="85">
        <f>K13/D2</f>
        <v>230.32727272727271</v>
      </c>
      <c r="M13" s="45">
        <f>(L13*100/F13)-100</f>
        <v>-1.6612327278373016</v>
      </c>
      <c r="N13" s="80">
        <f>'Wortpreis 0,05'!N13</f>
        <v>1935</v>
      </c>
      <c r="O13" s="46">
        <f>N13/L13</f>
        <v>8.4010893590148417</v>
      </c>
      <c r="P13" s="161">
        <f>Q13/L13</f>
        <v>0.76651799810546273</v>
      </c>
      <c r="Q13" s="47">
        <f>G13*I13</f>
        <v>176.55</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0.11</v>
      </c>
      <c r="J15" s="84"/>
      <c r="K15" s="80">
        <f>'Wortpreis 0,05'!K15</f>
        <v>9459</v>
      </c>
      <c r="L15" s="85">
        <f>K15/D2</f>
        <v>171.98181818181817</v>
      </c>
      <c r="M15" s="45">
        <f>(L15*100/F15)-100</f>
        <v>10.193383038210612</v>
      </c>
      <c r="N15" s="80">
        <f>'Wortpreis 0,05'!N15</f>
        <v>1384</v>
      </c>
      <c r="O15" s="46">
        <f>N15/L15</f>
        <v>8.0473623004545942</v>
      </c>
      <c r="P15" s="161">
        <f>Q15/L15</f>
        <v>0.67030341473728727</v>
      </c>
      <c r="Q15" s="47">
        <f>G15*I15</f>
        <v>115.28</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0.11</v>
      </c>
      <c r="J17" s="84"/>
      <c r="K17" s="80">
        <f>'Wortpreis 0,05'!K17</f>
        <v>12582</v>
      </c>
      <c r="L17" s="85">
        <f>K17/D2</f>
        <v>228.76363636363635</v>
      </c>
      <c r="M17" s="45">
        <f>(L17*100/F17)-100</f>
        <v>9.9536834746132996</v>
      </c>
      <c r="N17" s="80">
        <f>'Wortpreis 0,05'!N17</f>
        <v>1885</v>
      </c>
      <c r="O17" s="46">
        <f>N17/L17</f>
        <v>8.2399459545382303</v>
      </c>
      <c r="P17" s="161">
        <f>Q17/L17</f>
        <v>0.70924733746622159</v>
      </c>
      <c r="Q17" s="47">
        <f>G17*I17</f>
        <v>162.25</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0.11</v>
      </c>
      <c r="J19" s="84"/>
      <c r="K19" s="80">
        <f>'Wortpreis 0,05'!K19</f>
        <v>7606</v>
      </c>
      <c r="L19" s="85">
        <f>K19/D2</f>
        <v>138.29090909090908</v>
      </c>
      <c r="M19" s="45">
        <f>(L19*100/F19)-100</f>
        <v>7.4142070329049403</v>
      </c>
      <c r="N19" s="80">
        <f>'Wortpreis 0,05'!N19</f>
        <v>1115</v>
      </c>
      <c r="O19" s="46">
        <f>N19/L19</f>
        <v>8.0627136471206953</v>
      </c>
      <c r="P19" s="161">
        <f>Q19/L19</f>
        <v>0.70554167762292941</v>
      </c>
      <c r="Q19" s="47">
        <f>G19*I19</f>
        <v>97.570000000000007</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0.11</v>
      </c>
      <c r="J21" s="84"/>
      <c r="K21" s="80">
        <f>'Wortpreis 0,05'!K21</f>
        <v>2761</v>
      </c>
      <c r="L21" s="85">
        <f>K21/D2</f>
        <v>50.2</v>
      </c>
      <c r="M21" s="45">
        <f>(L21*100/F21)-100</f>
        <v>6.6023166023165913</v>
      </c>
      <c r="N21" s="80">
        <f>'Wortpreis 0,05'!N21</f>
        <v>394</v>
      </c>
      <c r="O21" s="46">
        <f>N21/L21</f>
        <v>7.8486055776892423</v>
      </c>
      <c r="P21" s="161">
        <f>Q21/L21</f>
        <v>0.71653386454183265</v>
      </c>
      <c r="Q21" s="47">
        <f>G21*I21</f>
        <v>35.97</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0.11</v>
      </c>
      <c r="J23" s="84"/>
      <c r="K23" s="80">
        <f>'Wortpreis 0,05'!K23</f>
        <v>21150</v>
      </c>
      <c r="L23" s="85">
        <f>K23/D2</f>
        <v>384.54545454545456</v>
      </c>
      <c r="M23" s="45">
        <f>(L23*100/F23)-100</f>
        <v>16.16411270390509</v>
      </c>
      <c r="N23" s="80">
        <f>'Wortpreis 0,05'!N23</f>
        <v>3360</v>
      </c>
      <c r="O23" s="46">
        <f>N23/L23</f>
        <v>8.7375886524822697</v>
      </c>
      <c r="P23" s="161">
        <f>Q23/L23</f>
        <v>0.72599999999999998</v>
      </c>
      <c r="Q23" s="47">
        <f>G23*I23</f>
        <v>279.18</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0.11</v>
      </c>
      <c r="J25" s="84"/>
      <c r="K25" s="80">
        <f>'Wortpreis 0,05'!K25</f>
        <v>7023</v>
      </c>
      <c r="L25" s="85">
        <f>K25/D2</f>
        <v>127.69090909090909</v>
      </c>
      <c r="M25" s="45">
        <f>(L25*100/F25)-100</f>
        <v>5.0718132854577931</v>
      </c>
      <c r="N25" s="80">
        <f>'Wortpreis 0,05'!N25</f>
        <v>1070</v>
      </c>
      <c r="O25" s="46">
        <f>N25/L25</f>
        <v>8.37960985333903</v>
      </c>
      <c r="P25" s="161">
        <f>Q25/L25</f>
        <v>0.6943329061654564</v>
      </c>
      <c r="Q25" s="47">
        <f>G25*I25</f>
        <v>88.66</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0.11</v>
      </c>
      <c r="J27" s="84"/>
      <c r="K27" s="80">
        <f>'Wortpreis 0,05'!K27</f>
        <v>4158</v>
      </c>
      <c r="L27" s="85">
        <f>K27/D2</f>
        <v>75.599999999999994</v>
      </c>
      <c r="M27" s="45">
        <f>(L27*100/F27)-100</f>
        <v>2.615992102665345</v>
      </c>
      <c r="N27" s="80">
        <f>'Wortpreis 0,05'!N27</f>
        <v>616</v>
      </c>
      <c r="O27" s="46">
        <f>N27/L27</f>
        <v>8.1481481481481488</v>
      </c>
      <c r="P27" s="161">
        <f>Q27/L27</f>
        <v>0.72169312169312183</v>
      </c>
      <c r="Q27" s="47">
        <f>G27*I27</f>
        <v>54.56</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0.11</v>
      </c>
      <c r="J29" s="84"/>
      <c r="K29" s="80">
        <f>'Wortpreis 0,05'!K29</f>
        <v>2877</v>
      </c>
      <c r="L29" s="85">
        <f>K29/D2</f>
        <v>52.309090909090912</v>
      </c>
      <c r="M29" s="45">
        <f>(L29*100/F29)-100</f>
        <v>18.737102765167151</v>
      </c>
      <c r="N29" s="80">
        <f>'Wortpreis 0,05'!N29</f>
        <v>461</v>
      </c>
      <c r="O29" s="46">
        <f>N29/L29</f>
        <v>8.8129996524157104</v>
      </c>
      <c r="P29" s="161">
        <f>Q29/L29</f>
        <v>0.73811261730969757</v>
      </c>
      <c r="Q29" s="47">
        <f>G29*I29</f>
        <v>38.61</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0.11</v>
      </c>
      <c r="J31" s="84"/>
      <c r="K31" s="80">
        <f>'Wortpreis 0,05'!K31</f>
        <v>12486</v>
      </c>
      <c r="L31" s="85">
        <f>K31/D2</f>
        <v>227.01818181818183</v>
      </c>
      <c r="M31" s="45">
        <f>(L31*100/F31)-100</f>
        <v>11.392630921580874</v>
      </c>
      <c r="N31" s="80">
        <f>'Wortpreis 0,05'!N31</f>
        <v>1762</v>
      </c>
      <c r="O31" s="46">
        <f>N31/L31</f>
        <v>7.7614928720166585</v>
      </c>
      <c r="P31" s="161">
        <f>Q31/L31</f>
        <v>0.62215281114848631</v>
      </c>
      <c r="Q31" s="47">
        <f>G31*I31</f>
        <v>141.24</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0.11</v>
      </c>
      <c r="J33" s="84"/>
      <c r="K33" s="80">
        <f>'Wortpreis 0,05'!K33</f>
        <v>12493</v>
      </c>
      <c r="L33" s="85">
        <f>K33/D2</f>
        <v>227.14545454545456</v>
      </c>
      <c r="M33" s="45">
        <f>(L33*100/F33)-100</f>
        <v>10.313465783664469</v>
      </c>
      <c r="N33" s="80">
        <f>'Wortpreis 0,05'!N33</f>
        <v>1900</v>
      </c>
      <c r="O33" s="46">
        <f>N33/L33</f>
        <v>8.3646842231649714</v>
      </c>
      <c r="P33" s="161">
        <f>Q33/L33</f>
        <v>0.72495397422556618</v>
      </c>
      <c r="Q33" s="47">
        <f>G33*I33</f>
        <v>164.67</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0.11</v>
      </c>
      <c r="J35" s="84"/>
      <c r="K35" s="80">
        <f>'Wortpreis 0,05'!K35</f>
        <v>4079</v>
      </c>
      <c r="L35" s="85">
        <f>K35/D2</f>
        <v>74.163636363636357</v>
      </c>
      <c r="M35" s="45">
        <f>(L35*100/F35)-100</f>
        <v>33.73770491803279</v>
      </c>
      <c r="N35" s="80">
        <f>'Wortpreis 0,05'!N35</f>
        <v>561</v>
      </c>
      <c r="O35" s="46">
        <f>N35/L35</f>
        <v>7.5643540083353766</v>
      </c>
      <c r="P35" s="161">
        <f>Q35/L35</f>
        <v>0.5651017406227018</v>
      </c>
      <c r="Q35" s="47">
        <f>G35*I35</f>
        <v>41.910000000000004</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0.11</v>
      </c>
      <c r="J37" s="84"/>
      <c r="K37" s="80">
        <f>'Wortpreis 0,05'!K37</f>
        <v>71007</v>
      </c>
      <c r="L37" s="85">
        <f>K37/D2</f>
        <v>1291.0363636363636</v>
      </c>
      <c r="M37" s="45">
        <f>(L37*100/F37)-100</f>
        <v>11.019559405243967</v>
      </c>
      <c r="N37" s="80">
        <f>'Wortpreis 0,05'!N37</f>
        <v>10576</v>
      </c>
      <c r="O37" s="46">
        <f>N37/L37</f>
        <v>8.191868407340122</v>
      </c>
      <c r="P37" s="161">
        <f>Q37/L37</f>
        <v>0.70317926401622377</v>
      </c>
      <c r="Q37" s="47">
        <f>G37*I37</f>
        <v>907.83</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0.11</v>
      </c>
      <c r="J39" s="84"/>
      <c r="K39" s="80">
        <f>'Wortpreis 0,05'!K39</f>
        <v>9710</v>
      </c>
      <c r="L39" s="85">
        <f>K39/D2</f>
        <v>176.54545454545453</v>
      </c>
      <c r="M39" s="45">
        <f>(L39*100/F39)-100</f>
        <v>9.7423146473779241</v>
      </c>
      <c r="N39" s="80">
        <f>'Wortpreis 0,05'!N39</f>
        <v>1457</v>
      </c>
      <c r="O39" s="46">
        <f>N39/L39</f>
        <v>8.2528321318228635</v>
      </c>
      <c r="P39" s="161">
        <f>Q39/L39</f>
        <v>0.75578269824922772</v>
      </c>
      <c r="Q39" s="47">
        <f>G39*I39</f>
        <v>133.43</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0.11</v>
      </c>
      <c r="J41" s="84"/>
      <c r="K41" s="80">
        <f>'Wortpreis 0,05'!K41</f>
        <v>52330</v>
      </c>
      <c r="L41" s="85">
        <f>K41/D2</f>
        <v>951.4545454545455</v>
      </c>
      <c r="M41" s="45">
        <f>(L41*100/F41)-100</f>
        <v>25.80839043154225</v>
      </c>
      <c r="N41" s="80">
        <f>'Wortpreis 0,05'!N41</f>
        <v>7999</v>
      </c>
      <c r="O41" s="46">
        <f>N41/L41</f>
        <v>8.40712784253774</v>
      </c>
      <c r="P41" s="161">
        <f>Q41/L41</f>
        <v>0.61158991018536213</v>
      </c>
      <c r="Q41" s="47">
        <f>G41*I41</f>
        <v>581.9</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0.11</v>
      </c>
      <c r="J43" s="84"/>
      <c r="K43" s="80">
        <f>'Wortpreis 0,05'!K43</f>
        <v>16118</v>
      </c>
      <c r="L43" s="85">
        <f>K43/D2</f>
        <v>293.05454545454546</v>
      </c>
      <c r="M43" s="45">
        <f>(L43*100/F43)-100</f>
        <v>17.384021557060677</v>
      </c>
      <c r="N43" s="80">
        <f>'Wortpreis 0,05'!N43</f>
        <v>2350</v>
      </c>
      <c r="O43" s="46">
        <f>N43/L43</f>
        <v>8.0189849857302384</v>
      </c>
      <c r="P43" s="161">
        <f>Q43/L43</f>
        <v>0.69253319270380931</v>
      </c>
      <c r="Q43" s="47">
        <f>G43*I43</f>
        <v>202.95</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0.11</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0.69613779826901179</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15.641069333308248</v>
      </c>
      <c r="H56" s="97" t="s">
        <v>4</v>
      </c>
    </row>
    <row r="57" spans="1:17" ht="15.75">
      <c r="A57" s="86" t="s">
        <v>66</v>
      </c>
      <c r="B57" s="86"/>
      <c r="C57" s="86"/>
      <c r="D57" s="86"/>
      <c r="E57" s="86"/>
      <c r="F57" s="86"/>
      <c r="G57" s="87">
        <f>G50*G48*25</f>
        <v>19.551336666635311</v>
      </c>
      <c r="H57" s="98" t="s">
        <v>4</v>
      </c>
    </row>
    <row r="58" spans="1:17" ht="15.75">
      <c r="A58" s="90" t="s">
        <v>67</v>
      </c>
      <c r="B58" s="90"/>
      <c r="C58" s="90"/>
      <c r="D58" s="90"/>
      <c r="E58" s="90"/>
      <c r="F58" s="90"/>
      <c r="G58" s="91">
        <f>G50*G48*30</f>
        <v>23.461603999962371</v>
      </c>
      <c r="H58" s="97" t="s">
        <v>4</v>
      </c>
    </row>
    <row r="59" spans="1:17" ht="15.75">
      <c r="A59" s="86" t="s">
        <v>68</v>
      </c>
      <c r="B59" s="86"/>
      <c r="C59" s="86"/>
      <c r="D59" s="86"/>
      <c r="E59" s="86"/>
      <c r="F59" s="86"/>
      <c r="G59" s="87">
        <f>G50*G48*35</f>
        <v>27.371871333289434</v>
      </c>
      <c r="H59" s="98" t="s">
        <v>4</v>
      </c>
    </row>
    <row r="60" spans="1:17" ht="15.75">
      <c r="A60" s="90" t="s">
        <v>69</v>
      </c>
      <c r="B60" s="90"/>
      <c r="C60" s="90"/>
      <c r="D60" s="90"/>
      <c r="E60" s="90"/>
      <c r="F60" s="90"/>
      <c r="G60" s="91">
        <f>G50*G48*40</f>
        <v>31.282138666616497</v>
      </c>
      <c r="H60" s="97" t="s">
        <v>4</v>
      </c>
    </row>
    <row r="61" spans="1:17" s="114" customFormat="1" ht="15.75">
      <c r="A61" s="86" t="s">
        <v>70</v>
      </c>
      <c r="B61" s="89"/>
      <c r="C61" s="89"/>
      <c r="D61" s="89"/>
      <c r="E61" s="89"/>
      <c r="F61" s="89"/>
      <c r="G61" s="102">
        <f>G50*G48*45</f>
        <v>35.19240599994356</v>
      </c>
      <c r="H61" s="107" t="s">
        <v>4</v>
      </c>
      <c r="I61" s="159"/>
    </row>
    <row r="62" spans="1:17" ht="15.75">
      <c r="A62" s="90" t="s">
        <v>71</v>
      </c>
      <c r="B62" s="90"/>
      <c r="C62" s="90"/>
      <c r="D62" s="90"/>
      <c r="E62" s="90"/>
      <c r="F62" s="90"/>
      <c r="G62" s="108">
        <f>G50*G48*50</f>
        <v>39.102673333270623</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Q64"/>
  <sheetViews>
    <sheetView zoomScaleNormal="100" workbookViewId="0">
      <pane ySplit="3" topLeftCell="A4" activePane="bottomLeft" state="frozen"/>
      <selection pane="bottomLeft" activeCell="A45" sqref="A45"/>
    </sheetView>
  </sheetViews>
  <sheetFormatPr baseColWidth="10" defaultRowHeight="15"/>
  <cols>
    <col min="1" max="2" width="11.42578125" style="2" customWidth="1"/>
    <col min="3" max="3" width="12.7109375" style="2" customWidth="1"/>
    <col min="4" max="4" width="12.5703125" style="2" customWidth="1"/>
    <col min="5" max="5" width="11.7109375" style="2" customWidth="1"/>
    <col min="6" max="6" width="11.5703125" style="2" customWidth="1"/>
    <col min="7" max="7" width="10.140625" style="2" customWidth="1"/>
    <col min="8" max="8" width="9.140625" style="9" customWidth="1"/>
    <col min="9" max="9" width="8.85546875" style="157" customWidth="1"/>
    <col min="10" max="10" width="6.140625" style="2" customWidth="1"/>
    <col min="11" max="11" width="9.85546875" style="2" customWidth="1"/>
    <col min="12" max="12" width="10.140625" style="2" customWidth="1"/>
    <col min="13" max="13" width="9.5703125" style="2" customWidth="1"/>
    <col min="14" max="15" width="9.7109375" style="2" customWidth="1"/>
    <col min="16" max="16" width="8" style="2" customWidth="1"/>
    <col min="17" max="17" width="10.42578125" style="2" customWidth="1"/>
    <col min="18" max="16384" width="11.42578125" style="2"/>
  </cols>
  <sheetData>
    <row r="1" spans="1:17" ht="19.5" thickBot="1">
      <c r="A1" s="1" t="s">
        <v>74</v>
      </c>
      <c r="B1" s="1"/>
      <c r="C1" s="1"/>
      <c r="D1" s="110">
        <v>0.12</v>
      </c>
      <c r="E1" s="15"/>
      <c r="F1" s="16"/>
      <c r="G1" s="17" t="s">
        <v>38</v>
      </c>
      <c r="H1" s="18"/>
      <c r="I1" s="151"/>
      <c r="K1" s="19"/>
      <c r="L1" s="19"/>
      <c r="M1" s="19"/>
      <c r="N1" s="20" t="s">
        <v>2</v>
      </c>
      <c r="O1" s="21"/>
      <c r="P1" s="19"/>
      <c r="Q1" s="19"/>
    </row>
    <row r="2" spans="1:17" ht="19.5" thickBot="1">
      <c r="A2" s="111" t="s">
        <v>48</v>
      </c>
      <c r="B2" s="4"/>
      <c r="C2" s="4"/>
      <c r="D2" s="112">
        <f>'Wortpreis 0,05'!D2</f>
        <v>55</v>
      </c>
      <c r="E2" s="113"/>
      <c r="F2" s="22"/>
      <c r="G2" s="23" t="s">
        <v>28</v>
      </c>
      <c r="H2" s="24" t="s">
        <v>8</v>
      </c>
      <c r="I2" s="152" t="s">
        <v>27</v>
      </c>
      <c r="J2" s="25"/>
      <c r="K2" s="26"/>
      <c r="L2" s="27"/>
      <c r="M2" s="28" t="s">
        <v>33</v>
      </c>
      <c r="N2" s="29"/>
      <c r="O2" s="28" t="s">
        <v>8</v>
      </c>
      <c r="P2" s="30" t="s">
        <v>29</v>
      </c>
      <c r="Q2" s="31" t="s">
        <v>31</v>
      </c>
    </row>
    <row r="3" spans="1:17">
      <c r="A3" s="4"/>
      <c r="B3" s="4"/>
      <c r="C3" s="4"/>
      <c r="D3" s="3"/>
      <c r="E3" s="32" t="s">
        <v>0</v>
      </c>
      <c r="F3" s="33" t="s">
        <v>5</v>
      </c>
      <c r="G3" s="34" t="s">
        <v>1</v>
      </c>
      <c r="H3" s="35" t="s">
        <v>9</v>
      </c>
      <c r="I3" s="153" t="s">
        <v>26</v>
      </c>
      <c r="J3" s="36"/>
      <c r="K3" s="37" t="s">
        <v>0</v>
      </c>
      <c r="L3" s="38" t="s">
        <v>5</v>
      </c>
      <c r="M3" s="39" t="s">
        <v>34</v>
      </c>
      <c r="N3" s="38" t="s">
        <v>1</v>
      </c>
      <c r="O3" s="39" t="s">
        <v>9</v>
      </c>
      <c r="P3" s="40" t="s">
        <v>30</v>
      </c>
      <c r="Q3" s="38" t="s">
        <v>32</v>
      </c>
    </row>
    <row r="4" spans="1:17" ht="15.75" thickBot="1">
      <c r="A4" s="10"/>
      <c r="B4" s="11"/>
      <c r="C4" s="11"/>
      <c r="D4" s="12"/>
      <c r="E4" s="76"/>
      <c r="F4" s="41"/>
      <c r="G4" s="76"/>
      <c r="H4" s="77"/>
      <c r="I4" s="154"/>
      <c r="J4" s="41"/>
      <c r="K4" s="42"/>
      <c r="L4" s="43"/>
      <c r="M4" s="44"/>
      <c r="N4" s="43"/>
      <c r="O4" s="44"/>
      <c r="P4" s="160"/>
      <c r="Q4" s="43"/>
    </row>
    <row r="5" spans="1:17" ht="15.75" thickBot="1">
      <c r="A5" s="204" t="str">
        <f>'Wortpreis 0,05'!A5:C5</f>
        <v>Website</v>
      </c>
      <c r="B5" s="205"/>
      <c r="C5" s="206"/>
      <c r="D5" s="68"/>
      <c r="E5" s="80">
        <f>'Wortpreis 0,05'!E5</f>
        <v>29829</v>
      </c>
      <c r="F5" s="78">
        <f>E5/D2</f>
        <v>542.34545454545457</v>
      </c>
      <c r="G5" s="80">
        <f>'Wortpreis 0,05'!G5</f>
        <v>3962</v>
      </c>
      <c r="H5" s="79">
        <f>G5/F5</f>
        <v>7.3053069160883704</v>
      </c>
      <c r="I5" s="164">
        <f>D1</f>
        <v>0.12</v>
      </c>
      <c r="J5" s="84"/>
      <c r="K5" s="80">
        <f>'Wortpreis 0,05'!K5</f>
        <v>34561</v>
      </c>
      <c r="L5" s="85">
        <f>K5/D2</f>
        <v>628.38181818181818</v>
      </c>
      <c r="M5" s="45">
        <f>(L5*100/F5)-100</f>
        <v>15.863756746790031</v>
      </c>
      <c r="N5" s="80">
        <f>'Wortpreis 0,05'!N5</f>
        <v>5184</v>
      </c>
      <c r="O5" s="46">
        <f>N5/L5</f>
        <v>8.2497612916292926</v>
      </c>
      <c r="P5" s="161">
        <f>Q5/L5</f>
        <v>0.75661005179248286</v>
      </c>
      <c r="Q5" s="47">
        <f>G5*I5</f>
        <v>475.44</v>
      </c>
    </row>
    <row r="6" spans="1:17" ht="15.75" thickBot="1">
      <c r="A6" s="82"/>
      <c r="B6" s="83"/>
      <c r="C6" s="83"/>
      <c r="D6" s="13"/>
      <c r="E6" s="48"/>
      <c r="F6" s="49"/>
      <c r="G6" s="48"/>
      <c r="H6" s="50"/>
      <c r="I6" s="165"/>
      <c r="J6" s="51"/>
      <c r="K6" s="48"/>
      <c r="L6" s="52"/>
      <c r="M6" s="53"/>
      <c r="N6" s="54"/>
      <c r="O6" s="55"/>
      <c r="P6" s="162"/>
      <c r="Q6" s="56"/>
    </row>
    <row r="7" spans="1:17" ht="15.75" thickBot="1">
      <c r="A7" s="204" t="str">
        <f>'Wortpreis 0,05'!A7:C7</f>
        <v>Kundenabkommen</v>
      </c>
      <c r="B7" s="205"/>
      <c r="C7" s="206"/>
      <c r="D7" s="68"/>
      <c r="E7" s="80">
        <f>'Wortpreis 0,05'!E7</f>
        <v>17263</v>
      </c>
      <c r="F7" s="78">
        <f>E7/D2</f>
        <v>313.87272727272727</v>
      </c>
      <c r="G7" s="80">
        <f>'Wortpreis 0,05'!G7</f>
        <v>2287</v>
      </c>
      <c r="H7" s="79">
        <f>G7/F7</f>
        <v>7.2863928633493602</v>
      </c>
      <c r="I7" s="164">
        <f>D1</f>
        <v>0.12</v>
      </c>
      <c r="J7" s="84"/>
      <c r="K7" s="80">
        <f>'Wortpreis 0,05'!K7</f>
        <v>19463</v>
      </c>
      <c r="L7" s="85">
        <f>K7/D2</f>
        <v>353.87272727272727</v>
      </c>
      <c r="M7" s="45">
        <f>(L7*100/F7)-100</f>
        <v>12.744019000173779</v>
      </c>
      <c r="N7" s="80">
        <f>'Wortpreis 0,05'!N7</f>
        <v>2991</v>
      </c>
      <c r="O7" s="46">
        <f>N7/L7</f>
        <v>8.4521913374094435</v>
      </c>
      <c r="P7" s="161">
        <f>Q7/L7</f>
        <v>0.77553306273441913</v>
      </c>
      <c r="Q7" s="47">
        <f>G7*I7</f>
        <v>274.44</v>
      </c>
    </row>
    <row r="8" spans="1:17" ht="15.75" thickBot="1">
      <c r="A8" s="82"/>
      <c r="B8" s="83"/>
      <c r="C8" s="83"/>
      <c r="D8" s="13"/>
      <c r="E8" s="48"/>
      <c r="F8" s="49"/>
      <c r="G8" s="48"/>
      <c r="H8" s="50"/>
      <c r="I8" s="165"/>
      <c r="J8" s="57"/>
      <c r="K8" s="48"/>
      <c r="L8" s="52"/>
      <c r="M8" s="53"/>
      <c r="N8" s="54"/>
      <c r="O8" s="55"/>
      <c r="P8" s="162"/>
      <c r="Q8" s="52"/>
    </row>
    <row r="9" spans="1:17" ht="15.75" thickBot="1">
      <c r="A9" s="204" t="str">
        <f>'Wortpreis 0,05'!A9:C9</f>
        <v>Montageanleitung</v>
      </c>
      <c r="B9" s="205"/>
      <c r="C9" s="206"/>
      <c r="D9" s="68"/>
      <c r="E9" s="80">
        <f>'Wortpreis 0,05'!E9</f>
        <v>12535</v>
      </c>
      <c r="F9" s="78">
        <f>E9/D2</f>
        <v>227.90909090909091</v>
      </c>
      <c r="G9" s="80">
        <f>'Wortpreis 0,05'!G9</f>
        <v>1618</v>
      </c>
      <c r="H9" s="79">
        <f>G9/F9</f>
        <v>7.0993218986836855</v>
      </c>
      <c r="I9" s="164">
        <f>D1</f>
        <v>0.12</v>
      </c>
      <c r="J9" s="84"/>
      <c r="K9" s="80">
        <f>'Wortpreis 0,05'!K9</f>
        <v>15189</v>
      </c>
      <c r="L9" s="85">
        <f>K9/D2</f>
        <v>276.16363636363639</v>
      </c>
      <c r="M9" s="45">
        <f>(L9*100/F9)-100</f>
        <v>21.17271639409654</v>
      </c>
      <c r="N9" s="80">
        <f>'Wortpreis 0,05'!N9</f>
        <v>2344</v>
      </c>
      <c r="O9" s="46">
        <f>N9/L9</f>
        <v>8.4877213773125284</v>
      </c>
      <c r="P9" s="161">
        <f>Q9/L9</f>
        <v>0.70306142603199673</v>
      </c>
      <c r="Q9" s="47">
        <f>G9*I9</f>
        <v>194.16</v>
      </c>
    </row>
    <row r="10" spans="1:17" ht="15.75" thickBot="1">
      <c r="A10" s="82"/>
      <c r="B10" s="83"/>
      <c r="C10" s="83"/>
      <c r="D10" s="13"/>
      <c r="E10" s="48"/>
      <c r="F10" s="49"/>
      <c r="G10" s="48"/>
      <c r="H10" s="50"/>
      <c r="I10" s="165"/>
      <c r="J10" s="57"/>
      <c r="K10" s="48"/>
      <c r="L10" s="52"/>
      <c r="M10" s="53"/>
      <c r="N10" s="54"/>
      <c r="O10" s="55"/>
      <c r="P10" s="162"/>
      <c r="Q10" s="52"/>
    </row>
    <row r="11" spans="1:17" ht="15.75" thickBot="1">
      <c r="A11" s="204" t="str">
        <f>'Wortpreis 0,05'!A11:C11</f>
        <v>Handbuch</v>
      </c>
      <c r="B11" s="205"/>
      <c r="C11" s="206"/>
      <c r="D11" s="68"/>
      <c r="E11" s="80">
        <f>'Wortpreis 0,05'!E11</f>
        <v>130345</v>
      </c>
      <c r="F11" s="78">
        <f>E11/D2</f>
        <v>2369.909090909091</v>
      </c>
      <c r="G11" s="80">
        <f>'Wortpreis 0,05'!G11</f>
        <v>17888</v>
      </c>
      <c r="H11" s="79">
        <f>G11/F11</f>
        <v>7.547968851893053</v>
      </c>
      <c r="I11" s="164">
        <f>D1</f>
        <v>0.12</v>
      </c>
      <c r="J11" s="84"/>
      <c r="K11" s="80">
        <f>'Wortpreis 0,05'!K11</f>
        <v>144250</v>
      </c>
      <c r="L11" s="85">
        <f>K11/D2</f>
        <v>2622.7272727272725</v>
      </c>
      <c r="M11" s="45">
        <f>(L11*100/F11)-100</f>
        <v>10.667843031953637</v>
      </c>
      <c r="N11" s="80">
        <f>'Wortpreis 0,05'!N11</f>
        <v>22602</v>
      </c>
      <c r="O11" s="46">
        <f>N11/L11</f>
        <v>8.6177469670710583</v>
      </c>
      <c r="P11" s="161">
        <f>Q11/L11</f>
        <v>0.81844575389948016</v>
      </c>
      <c r="Q11" s="47">
        <f>G11*I11</f>
        <v>2146.56</v>
      </c>
    </row>
    <row r="12" spans="1:17" ht="15.75" thickBot="1">
      <c r="A12" s="82"/>
      <c r="B12" s="83"/>
      <c r="C12" s="83"/>
      <c r="D12" s="13"/>
      <c r="E12" s="48"/>
      <c r="F12" s="49"/>
      <c r="G12" s="48"/>
      <c r="H12" s="50"/>
      <c r="I12" s="165"/>
      <c r="J12" s="51"/>
      <c r="K12" s="48"/>
      <c r="L12" s="52"/>
      <c r="M12" s="53"/>
      <c r="N12" s="54"/>
      <c r="O12" s="55"/>
      <c r="P12" s="162"/>
      <c r="Q12" s="56"/>
    </row>
    <row r="13" spans="1:17" ht="15.75" thickBot="1">
      <c r="A13" s="204" t="str">
        <f>'Wortpreis 0,05'!A13:C13</f>
        <v>Darlehensvertrag</v>
      </c>
      <c r="B13" s="205"/>
      <c r="C13" s="206"/>
      <c r="D13" s="68"/>
      <c r="E13" s="80">
        <f>'Wortpreis 0,05'!E13</f>
        <v>12882</v>
      </c>
      <c r="F13" s="78">
        <f>E13/D2</f>
        <v>234.21818181818182</v>
      </c>
      <c r="G13" s="80">
        <f>'Wortpreis 0,05'!G13</f>
        <v>1605</v>
      </c>
      <c r="H13" s="79">
        <f>G13/F13</f>
        <v>6.8525850023288308</v>
      </c>
      <c r="I13" s="164">
        <f>D1</f>
        <v>0.12</v>
      </c>
      <c r="J13" s="84"/>
      <c r="K13" s="80">
        <f>'Wortpreis 0,05'!K13</f>
        <v>12668</v>
      </c>
      <c r="L13" s="85">
        <f>K13/D2</f>
        <v>230.32727272727271</v>
      </c>
      <c r="M13" s="45">
        <f>(L13*100/F13)-100</f>
        <v>-1.6612327278373016</v>
      </c>
      <c r="N13" s="80">
        <f>'Wortpreis 0,05'!N13</f>
        <v>1935</v>
      </c>
      <c r="O13" s="46">
        <f>N13/L13</f>
        <v>8.4010893590148417</v>
      </c>
      <c r="P13" s="161">
        <f>Q13/L13</f>
        <v>0.83620145247868649</v>
      </c>
      <c r="Q13" s="47">
        <f>G13*I13</f>
        <v>192.6</v>
      </c>
    </row>
    <row r="14" spans="1:17" ht="15.75" thickBot="1">
      <c r="A14" s="82"/>
      <c r="B14" s="83"/>
      <c r="C14" s="83"/>
      <c r="D14" s="13"/>
      <c r="E14" s="48"/>
      <c r="F14" s="49"/>
      <c r="G14" s="48"/>
      <c r="H14" s="50"/>
      <c r="I14" s="165"/>
      <c r="J14" s="51"/>
      <c r="K14" s="48"/>
      <c r="L14" s="52"/>
      <c r="M14" s="53"/>
      <c r="N14" s="54"/>
      <c r="O14" s="55"/>
      <c r="P14" s="162"/>
      <c r="Q14" s="56"/>
    </row>
    <row r="15" spans="1:17" ht="15.75" thickBot="1">
      <c r="A15" s="204" t="str">
        <f>'Wortpreis 0,05'!A15:C15</f>
        <v>White Paper</v>
      </c>
      <c r="B15" s="205"/>
      <c r="C15" s="206"/>
      <c r="D15" s="68"/>
      <c r="E15" s="80">
        <f>'Wortpreis 0,05'!E15</f>
        <v>8584</v>
      </c>
      <c r="F15" s="78">
        <f>E15/D2</f>
        <v>156.07272727272726</v>
      </c>
      <c r="G15" s="80">
        <f>'Wortpreis 0,05'!G15</f>
        <v>1048</v>
      </c>
      <c r="H15" s="79">
        <f>G15/F15</f>
        <v>6.7148182665424052</v>
      </c>
      <c r="I15" s="164">
        <f>D1</f>
        <v>0.12</v>
      </c>
      <c r="J15" s="84"/>
      <c r="K15" s="80">
        <f>'Wortpreis 0,05'!K15</f>
        <v>9459</v>
      </c>
      <c r="L15" s="85">
        <f>K15/D2</f>
        <v>171.98181818181817</v>
      </c>
      <c r="M15" s="45">
        <f>(L15*100/F15)-100</f>
        <v>10.193383038210612</v>
      </c>
      <c r="N15" s="80">
        <f>'Wortpreis 0,05'!N15</f>
        <v>1384</v>
      </c>
      <c r="O15" s="46">
        <f>N15/L15</f>
        <v>8.0473623004545942</v>
      </c>
      <c r="P15" s="161">
        <f>Q15/L15</f>
        <v>0.73124008880431335</v>
      </c>
      <c r="Q15" s="47">
        <f>G15*I15</f>
        <v>125.75999999999999</v>
      </c>
    </row>
    <row r="16" spans="1:17" ht="15.75" thickBot="1">
      <c r="A16" s="82"/>
      <c r="B16" s="83"/>
      <c r="C16" s="83"/>
      <c r="D16" s="13"/>
      <c r="E16" s="48"/>
      <c r="F16" s="49"/>
      <c r="G16" s="48"/>
      <c r="H16" s="50"/>
      <c r="I16" s="165"/>
      <c r="J16" s="51"/>
      <c r="K16" s="48"/>
      <c r="L16" s="52"/>
      <c r="M16" s="53"/>
      <c r="N16" s="54"/>
      <c r="O16" s="55"/>
      <c r="P16" s="162"/>
      <c r="Q16" s="56"/>
    </row>
    <row r="17" spans="1:17" ht="15.75" thickBot="1">
      <c r="A17" s="204" t="str">
        <f>'Wortpreis 0,05'!A17:C17</f>
        <v>Partnervertrag</v>
      </c>
      <c r="B17" s="205"/>
      <c r="C17" s="206"/>
      <c r="D17" s="68"/>
      <c r="E17" s="80">
        <f>'Wortpreis 0,05'!E17</f>
        <v>11443</v>
      </c>
      <c r="F17" s="78">
        <f>E17/D2</f>
        <v>208.05454545454546</v>
      </c>
      <c r="G17" s="80">
        <f>'Wortpreis 0,05'!G17</f>
        <v>1475</v>
      </c>
      <c r="H17" s="79">
        <f>G17/F17</f>
        <v>7.0894870226339242</v>
      </c>
      <c r="I17" s="164">
        <f>D1</f>
        <v>0.12</v>
      </c>
      <c r="J17" s="84"/>
      <c r="K17" s="80">
        <f>'Wortpreis 0,05'!K17</f>
        <v>12582</v>
      </c>
      <c r="L17" s="85">
        <f>K17/D2</f>
        <v>228.76363636363635</v>
      </c>
      <c r="M17" s="45">
        <f>(L17*100/F17)-100</f>
        <v>9.9536834746132996</v>
      </c>
      <c r="N17" s="80">
        <f>'Wortpreis 0,05'!N17</f>
        <v>1885</v>
      </c>
      <c r="O17" s="46">
        <f>N17/L17</f>
        <v>8.2399459545382303</v>
      </c>
      <c r="P17" s="161">
        <f>Q17/L17</f>
        <v>0.77372436814496903</v>
      </c>
      <c r="Q17" s="47">
        <f>G17*I17</f>
        <v>177</v>
      </c>
    </row>
    <row r="18" spans="1:17" ht="15.75" thickBot="1">
      <c r="A18" s="82"/>
      <c r="B18" s="83"/>
      <c r="C18" s="83"/>
      <c r="D18" s="13"/>
      <c r="E18" s="48"/>
      <c r="F18" s="49"/>
      <c r="G18" s="48"/>
      <c r="H18" s="50"/>
      <c r="I18" s="165"/>
      <c r="J18" s="51"/>
      <c r="K18" s="48"/>
      <c r="L18" s="52"/>
      <c r="M18" s="53"/>
      <c r="N18" s="54"/>
      <c r="O18" s="55"/>
      <c r="P18" s="162"/>
      <c r="Q18" s="56"/>
    </row>
    <row r="19" spans="1:17" ht="15.75" thickBot="1">
      <c r="A19" s="204" t="str">
        <f>'Wortpreis 0,05'!A19:C19</f>
        <v>Fallstudie</v>
      </c>
      <c r="B19" s="205"/>
      <c r="C19" s="206"/>
      <c r="D19" s="68"/>
      <c r="E19" s="80">
        <f>'Wortpreis 0,05'!E19</f>
        <v>7081</v>
      </c>
      <c r="F19" s="78">
        <f>E19/D2</f>
        <v>128.74545454545455</v>
      </c>
      <c r="G19" s="80">
        <f>'Wortpreis 0,05'!G19</f>
        <v>887</v>
      </c>
      <c r="H19" s="79">
        <f>G19/F19</f>
        <v>6.8895636209574915</v>
      </c>
      <c r="I19" s="164">
        <f>D1</f>
        <v>0.12</v>
      </c>
      <c r="J19" s="84"/>
      <c r="K19" s="80">
        <f>'Wortpreis 0,05'!K19</f>
        <v>7606</v>
      </c>
      <c r="L19" s="85">
        <f>K19/D2</f>
        <v>138.29090909090908</v>
      </c>
      <c r="M19" s="45">
        <f>(L19*100/F19)-100</f>
        <v>7.4142070329049403</v>
      </c>
      <c r="N19" s="80">
        <f>'Wortpreis 0,05'!N19</f>
        <v>1115</v>
      </c>
      <c r="O19" s="46">
        <f>N19/L19</f>
        <v>8.0627136471206953</v>
      </c>
      <c r="P19" s="161">
        <f>Q19/L19</f>
        <v>0.76968183013410474</v>
      </c>
      <c r="Q19" s="47">
        <f>G19*I19</f>
        <v>106.44</v>
      </c>
    </row>
    <row r="20" spans="1:17" ht="15.75" thickBot="1">
      <c r="A20" s="82"/>
      <c r="B20" s="83"/>
      <c r="C20" s="83"/>
      <c r="D20" s="13"/>
      <c r="E20" s="48"/>
      <c r="F20" s="49"/>
      <c r="G20" s="48"/>
      <c r="H20" s="50"/>
      <c r="I20" s="165"/>
      <c r="J20" s="51"/>
      <c r="K20" s="48"/>
      <c r="L20" s="52"/>
      <c r="M20" s="53"/>
      <c r="N20" s="54"/>
      <c r="O20" s="55"/>
      <c r="P20" s="162"/>
      <c r="Q20" s="56"/>
    </row>
    <row r="21" spans="1:17" ht="15.75" thickBot="1">
      <c r="A21" s="204" t="str">
        <f>'Wortpreis 0,05'!A21:C21</f>
        <v>Technische Beschreibung</v>
      </c>
      <c r="B21" s="205"/>
      <c r="C21" s="206"/>
      <c r="D21" s="68"/>
      <c r="E21" s="80">
        <f>'Wortpreis 0,05'!E21</f>
        <v>2590</v>
      </c>
      <c r="F21" s="78">
        <f>E21/D2</f>
        <v>47.090909090909093</v>
      </c>
      <c r="G21" s="80">
        <f>'Wortpreis 0,05'!G21</f>
        <v>327</v>
      </c>
      <c r="H21" s="79">
        <f>G21/F21</f>
        <v>6.9440154440154434</v>
      </c>
      <c r="I21" s="164">
        <f>D1</f>
        <v>0.12</v>
      </c>
      <c r="J21" s="84"/>
      <c r="K21" s="80">
        <f>'Wortpreis 0,05'!K21</f>
        <v>2761</v>
      </c>
      <c r="L21" s="85">
        <f>K21/D2</f>
        <v>50.2</v>
      </c>
      <c r="M21" s="45">
        <f>(L21*100/F21)-100</f>
        <v>6.6023166023165913</v>
      </c>
      <c r="N21" s="80">
        <f>'Wortpreis 0,05'!N21</f>
        <v>394</v>
      </c>
      <c r="O21" s="46">
        <f>N21/L21</f>
        <v>7.8486055776892423</v>
      </c>
      <c r="P21" s="161">
        <f>Q21/L21</f>
        <v>0.78167330677290836</v>
      </c>
      <c r="Q21" s="47">
        <f>G21*I21</f>
        <v>39.24</v>
      </c>
    </row>
    <row r="22" spans="1:17" ht="15.75" thickBot="1">
      <c r="A22" s="82"/>
      <c r="B22" s="83"/>
      <c r="C22" s="83"/>
      <c r="D22" s="13"/>
      <c r="E22" s="48"/>
      <c r="F22" s="49"/>
      <c r="G22" s="48"/>
      <c r="H22" s="50"/>
      <c r="I22" s="165"/>
      <c r="J22" s="51"/>
      <c r="K22" s="48"/>
      <c r="L22" s="52"/>
      <c r="M22" s="53"/>
      <c r="N22" s="54"/>
      <c r="O22" s="55"/>
      <c r="P22" s="162"/>
      <c r="Q22" s="56"/>
    </row>
    <row r="23" spans="1:17" ht="15.75" thickBot="1">
      <c r="A23" s="204" t="str">
        <f>'Wortpreis 0,05'!A23:C23</f>
        <v>Produktbroschüre</v>
      </c>
      <c r="B23" s="205"/>
      <c r="C23" s="206"/>
      <c r="D23" s="68"/>
      <c r="E23" s="80">
        <f>'Wortpreis 0,05'!E23</f>
        <v>18207</v>
      </c>
      <c r="F23" s="78">
        <f>E23/D2</f>
        <v>331.03636363636366</v>
      </c>
      <c r="G23" s="80">
        <f>'Wortpreis 0,05'!G23</f>
        <v>2538</v>
      </c>
      <c r="H23" s="79">
        <f>G23/F23</f>
        <v>7.6668314384577352</v>
      </c>
      <c r="I23" s="164">
        <f>D1</f>
        <v>0.12</v>
      </c>
      <c r="J23" s="84"/>
      <c r="K23" s="80">
        <f>'Wortpreis 0,05'!K23</f>
        <v>21150</v>
      </c>
      <c r="L23" s="85">
        <f>K23/D2</f>
        <v>384.54545454545456</v>
      </c>
      <c r="M23" s="45">
        <f>(L23*100/F23)-100</f>
        <v>16.16411270390509</v>
      </c>
      <c r="N23" s="80">
        <f>'Wortpreis 0,05'!N23</f>
        <v>3360</v>
      </c>
      <c r="O23" s="46">
        <f>N23/L23</f>
        <v>8.7375886524822697</v>
      </c>
      <c r="P23" s="161">
        <f>Q23/L23</f>
        <v>0.79199999999999993</v>
      </c>
      <c r="Q23" s="47">
        <f>G23*I23</f>
        <v>304.56</v>
      </c>
    </row>
    <row r="24" spans="1:17" ht="15.75" thickBot="1">
      <c r="A24" s="82"/>
      <c r="B24" s="83"/>
      <c r="C24" s="83"/>
      <c r="D24" s="13"/>
      <c r="E24" s="48"/>
      <c r="F24" s="49"/>
      <c r="G24" s="48"/>
      <c r="H24" s="50"/>
      <c r="I24" s="165"/>
      <c r="J24" s="51"/>
      <c r="K24" s="48"/>
      <c r="L24" s="52"/>
      <c r="M24" s="53"/>
      <c r="N24" s="54"/>
      <c r="O24" s="55"/>
      <c r="P24" s="162"/>
      <c r="Q24" s="56"/>
    </row>
    <row r="25" spans="1:17" ht="15.75" thickBot="1">
      <c r="A25" s="204" t="str">
        <f>'Wortpreis 0,05'!A25:C25</f>
        <v>Compliance Richlinien - Interessenkonflikte</v>
      </c>
      <c r="B25" s="205"/>
      <c r="C25" s="206"/>
      <c r="D25" s="68"/>
      <c r="E25" s="80">
        <f>'Wortpreis 0,05'!E25</f>
        <v>6684</v>
      </c>
      <c r="F25" s="78">
        <f>E25/D2</f>
        <v>121.52727272727273</v>
      </c>
      <c r="G25" s="80">
        <f>'Wortpreis 0,05'!G25</f>
        <v>806</v>
      </c>
      <c r="H25" s="79">
        <f>G25/F25</f>
        <v>6.6322561340514659</v>
      </c>
      <c r="I25" s="164">
        <f>D1</f>
        <v>0.12</v>
      </c>
      <c r="J25" s="84"/>
      <c r="K25" s="80">
        <f>'Wortpreis 0,05'!K25</f>
        <v>7023</v>
      </c>
      <c r="L25" s="85">
        <f>K25/D2</f>
        <v>127.69090909090909</v>
      </c>
      <c r="M25" s="45">
        <f>(L25*100/F25)-100</f>
        <v>5.0718132854577931</v>
      </c>
      <c r="N25" s="80">
        <f>'Wortpreis 0,05'!N25</f>
        <v>1070</v>
      </c>
      <c r="O25" s="46">
        <f>N25/L25</f>
        <v>8.37960985333903</v>
      </c>
      <c r="P25" s="161">
        <f>Q25/L25</f>
        <v>0.75745407945322518</v>
      </c>
      <c r="Q25" s="47">
        <f>G25*I25</f>
        <v>96.72</v>
      </c>
    </row>
    <row r="26" spans="1:17" ht="15.75" thickBot="1">
      <c r="A26" s="82"/>
      <c r="B26" s="83"/>
      <c r="C26" s="83"/>
      <c r="D26" s="13"/>
      <c r="E26" s="48"/>
      <c r="F26" s="49"/>
      <c r="G26" s="48"/>
      <c r="H26" s="50"/>
      <c r="I26" s="165"/>
      <c r="J26" s="51"/>
      <c r="K26" s="48"/>
      <c r="L26" s="52"/>
      <c r="M26" s="53"/>
      <c r="N26" s="54"/>
      <c r="O26" s="55"/>
      <c r="P26" s="162"/>
      <c r="Q26" s="56"/>
    </row>
    <row r="27" spans="1:17" ht="15.75" thickBot="1">
      <c r="A27" s="204" t="str">
        <f>'Wortpreis 0,05'!A27:C27</f>
        <v>Compliance Richlinien - Vermögensschutz</v>
      </c>
      <c r="B27" s="205"/>
      <c r="C27" s="206"/>
      <c r="D27" s="68"/>
      <c r="E27" s="80">
        <f>'Wortpreis 0,05'!E27</f>
        <v>4052</v>
      </c>
      <c r="F27" s="78">
        <f>E27/D2</f>
        <v>73.672727272727272</v>
      </c>
      <c r="G27" s="80">
        <f>'Wortpreis 0,05'!G27</f>
        <v>496</v>
      </c>
      <c r="H27" s="79">
        <f>G27/F27</f>
        <v>6.7324777887462979</v>
      </c>
      <c r="I27" s="164">
        <f>D1</f>
        <v>0.12</v>
      </c>
      <c r="J27" s="84"/>
      <c r="K27" s="80">
        <f>'Wortpreis 0,05'!K27</f>
        <v>4158</v>
      </c>
      <c r="L27" s="85">
        <f>K27/D2</f>
        <v>75.599999999999994</v>
      </c>
      <c r="M27" s="45">
        <f>(L27*100/F27)-100</f>
        <v>2.615992102665345</v>
      </c>
      <c r="N27" s="80">
        <f>'Wortpreis 0,05'!N27</f>
        <v>616</v>
      </c>
      <c r="O27" s="46">
        <f>N27/L27</f>
        <v>8.1481481481481488</v>
      </c>
      <c r="P27" s="161">
        <f>Q27/L27</f>
        <v>0.78730158730158728</v>
      </c>
      <c r="Q27" s="47">
        <f>G27*I27</f>
        <v>59.519999999999996</v>
      </c>
    </row>
    <row r="28" spans="1:17" ht="15.75" thickBot="1">
      <c r="A28" s="82"/>
      <c r="B28" s="83"/>
      <c r="C28" s="83"/>
      <c r="D28" s="13"/>
      <c r="E28" s="48"/>
      <c r="F28" s="49"/>
      <c r="G28" s="48"/>
      <c r="H28" s="50"/>
      <c r="I28" s="165"/>
      <c r="J28" s="51"/>
      <c r="K28" s="48"/>
      <c r="L28" s="52"/>
      <c r="M28" s="53"/>
      <c r="N28" s="54"/>
      <c r="O28" s="55"/>
      <c r="P28" s="162"/>
      <c r="Q28" s="56"/>
    </row>
    <row r="29" spans="1:17" ht="15.75" thickBot="1">
      <c r="A29" s="204" t="str">
        <f>'Wortpreis 0,05'!A29:C29</f>
        <v>Radtourenbeschreibung</v>
      </c>
      <c r="B29" s="205"/>
      <c r="C29" s="206"/>
      <c r="D29" s="68"/>
      <c r="E29" s="80">
        <f>'Wortpreis 0,05'!E29</f>
        <v>2423</v>
      </c>
      <c r="F29" s="78">
        <f>E29/D2</f>
        <v>44.054545454545455</v>
      </c>
      <c r="G29" s="80">
        <f>'Wortpreis 0,05'!G29</f>
        <v>351</v>
      </c>
      <c r="H29" s="79">
        <f>G29/F29</f>
        <v>7.9673957903425503</v>
      </c>
      <c r="I29" s="164">
        <f>D1</f>
        <v>0.12</v>
      </c>
      <c r="J29" s="84"/>
      <c r="K29" s="80">
        <f>'Wortpreis 0,05'!K29</f>
        <v>2877</v>
      </c>
      <c r="L29" s="85">
        <f>K29/D2</f>
        <v>52.309090909090912</v>
      </c>
      <c r="M29" s="45">
        <f>(L29*100/F29)-100</f>
        <v>18.737102765167151</v>
      </c>
      <c r="N29" s="80">
        <f>'Wortpreis 0,05'!N29</f>
        <v>461</v>
      </c>
      <c r="O29" s="46">
        <f>N29/L29</f>
        <v>8.8129996524157104</v>
      </c>
      <c r="P29" s="161">
        <f>Q29/L29</f>
        <v>0.80521376433785186</v>
      </c>
      <c r="Q29" s="47">
        <f>G29*I29</f>
        <v>42.12</v>
      </c>
    </row>
    <row r="30" spans="1:17" ht="15.75" thickBot="1">
      <c r="A30" s="82"/>
      <c r="B30" s="83"/>
      <c r="C30" s="83"/>
      <c r="D30" s="13"/>
      <c r="E30" s="48"/>
      <c r="F30" s="49"/>
      <c r="G30" s="48"/>
      <c r="H30" s="50"/>
      <c r="I30" s="165"/>
      <c r="J30" s="51"/>
      <c r="K30" s="48"/>
      <c r="L30" s="52"/>
      <c r="M30" s="53"/>
      <c r="N30" s="54"/>
      <c r="O30" s="55"/>
      <c r="P30" s="162"/>
      <c r="Q30" s="56"/>
    </row>
    <row r="31" spans="1:17" ht="15.75" thickBot="1">
      <c r="A31" s="204" t="str">
        <f>'Wortpreis 0,05'!A31:C31</f>
        <v>Gesellschaftsvertrag</v>
      </c>
      <c r="B31" s="205"/>
      <c r="C31" s="206"/>
      <c r="D31" s="68"/>
      <c r="E31" s="80">
        <f>'Wortpreis 0,05'!E31</f>
        <v>11209</v>
      </c>
      <c r="F31" s="78">
        <f>E31/D2</f>
        <v>203.8</v>
      </c>
      <c r="G31" s="80">
        <f>'Wortpreis 0,05'!G31</f>
        <v>1284</v>
      </c>
      <c r="H31" s="79">
        <f>G31/F31</f>
        <v>6.3002944062806669</v>
      </c>
      <c r="I31" s="164">
        <f>D1</f>
        <v>0.12</v>
      </c>
      <c r="J31" s="84"/>
      <c r="K31" s="80">
        <f>'Wortpreis 0,05'!K31</f>
        <v>12486</v>
      </c>
      <c r="L31" s="85">
        <f>K31/D2</f>
        <v>227.01818181818183</v>
      </c>
      <c r="M31" s="45">
        <f>(L31*100/F31)-100</f>
        <v>11.392630921580874</v>
      </c>
      <c r="N31" s="80">
        <f>'Wortpreis 0,05'!N31</f>
        <v>1762</v>
      </c>
      <c r="O31" s="46">
        <f>N31/L31</f>
        <v>7.7614928720166585</v>
      </c>
      <c r="P31" s="161">
        <f>Q31/L31</f>
        <v>0.67871215761653036</v>
      </c>
      <c r="Q31" s="47">
        <f>G31*I31</f>
        <v>154.07999999999998</v>
      </c>
    </row>
    <row r="32" spans="1:17" ht="15.75" thickBot="1">
      <c r="A32" s="82"/>
      <c r="B32" s="83"/>
      <c r="C32" s="83"/>
      <c r="D32" s="13"/>
      <c r="E32" s="48"/>
      <c r="F32" s="49"/>
      <c r="G32" s="48"/>
      <c r="H32" s="50"/>
      <c r="I32" s="165"/>
      <c r="J32" s="51"/>
      <c r="K32" s="48"/>
      <c r="L32" s="52"/>
      <c r="M32" s="53"/>
      <c r="N32" s="54"/>
      <c r="O32" s="55"/>
      <c r="P32" s="162"/>
      <c r="Q32" s="56"/>
    </row>
    <row r="33" spans="1:17" ht="15.75" thickBot="1">
      <c r="A33" s="204" t="str">
        <f>'Wortpreis 0,05'!A33:C33</f>
        <v>Wartungsanleitungen</v>
      </c>
      <c r="B33" s="205"/>
      <c r="C33" s="206"/>
      <c r="D33" s="68"/>
      <c r="E33" s="80">
        <f>'Wortpreis 0,05'!E33</f>
        <v>11325</v>
      </c>
      <c r="F33" s="78">
        <f>E33/D2</f>
        <v>205.90909090909091</v>
      </c>
      <c r="G33" s="80">
        <f>'Wortpreis 0,05'!G33</f>
        <v>1497</v>
      </c>
      <c r="H33" s="79">
        <f>G33/F33</f>
        <v>7.2701986754966885</v>
      </c>
      <c r="I33" s="164">
        <f>D1</f>
        <v>0.12</v>
      </c>
      <c r="J33" s="84"/>
      <c r="K33" s="80">
        <f>'Wortpreis 0,05'!K33</f>
        <v>12493</v>
      </c>
      <c r="L33" s="85">
        <f>K33/D2</f>
        <v>227.14545454545456</v>
      </c>
      <c r="M33" s="45">
        <f>(L33*100/F33)-100</f>
        <v>10.313465783664469</v>
      </c>
      <c r="N33" s="80">
        <f>'Wortpreis 0,05'!N33</f>
        <v>1900</v>
      </c>
      <c r="O33" s="46">
        <f>N33/L33</f>
        <v>8.3646842231649714</v>
      </c>
      <c r="P33" s="161">
        <f>Q33/L33</f>
        <v>0.790858880973345</v>
      </c>
      <c r="Q33" s="47">
        <f>G33*I33</f>
        <v>179.64</v>
      </c>
    </row>
    <row r="34" spans="1:17" ht="15.75" thickBot="1">
      <c r="A34" s="82"/>
      <c r="B34" s="83"/>
      <c r="C34" s="83"/>
      <c r="D34" s="13"/>
      <c r="E34" s="48"/>
      <c r="F34" s="49"/>
      <c r="G34" s="48"/>
      <c r="H34" s="50"/>
      <c r="I34" s="165"/>
      <c r="J34" s="51"/>
      <c r="K34" s="48"/>
      <c r="L34" s="52"/>
      <c r="M34" s="53"/>
      <c r="N34" s="54"/>
      <c r="O34" s="55"/>
      <c r="P34" s="162"/>
      <c r="Q34" s="56"/>
    </row>
    <row r="35" spans="1:17" ht="15.75" thickBot="1">
      <c r="A35" s="204" t="str">
        <f>'Wortpreis 0,05'!A35:C35</f>
        <v>Verwaltungsakt Bezirksregierung</v>
      </c>
      <c r="B35" s="205"/>
      <c r="C35" s="206"/>
      <c r="D35" s="68"/>
      <c r="E35" s="80">
        <f>'Wortpreis 0,05'!E35</f>
        <v>3050</v>
      </c>
      <c r="F35" s="78">
        <f>E35/D2</f>
        <v>55.454545454545453</v>
      </c>
      <c r="G35" s="80">
        <f>'Wortpreis 0,05'!G35</f>
        <v>381</v>
      </c>
      <c r="H35" s="79">
        <f>G35/F35</f>
        <v>6.8704918032786884</v>
      </c>
      <c r="I35" s="164">
        <f>D1</f>
        <v>0.12</v>
      </c>
      <c r="J35" s="84"/>
      <c r="K35" s="80">
        <f>'Wortpreis 0,05'!K35</f>
        <v>4079</v>
      </c>
      <c r="L35" s="85">
        <f>K35/D2</f>
        <v>74.163636363636357</v>
      </c>
      <c r="M35" s="45">
        <f>(L35*100/F35)-100</f>
        <v>33.73770491803279</v>
      </c>
      <c r="N35" s="80">
        <f>'Wortpreis 0,05'!N35</f>
        <v>561</v>
      </c>
      <c r="O35" s="46">
        <f>N35/L35</f>
        <v>7.5643540083353766</v>
      </c>
      <c r="P35" s="161">
        <f>Q35/L35</f>
        <v>0.6164746261338564</v>
      </c>
      <c r="Q35" s="47">
        <f>G35*I35</f>
        <v>45.72</v>
      </c>
    </row>
    <row r="36" spans="1:17" ht="15.75" thickBot="1">
      <c r="A36" s="82"/>
      <c r="B36" s="83"/>
      <c r="C36" s="83"/>
      <c r="D36" s="13"/>
      <c r="E36" s="48"/>
      <c r="F36" s="49"/>
      <c r="G36" s="48"/>
      <c r="H36" s="50"/>
      <c r="I36" s="165"/>
      <c r="J36" s="51"/>
      <c r="K36" s="48"/>
      <c r="L36" s="52"/>
      <c r="M36" s="53"/>
      <c r="N36" s="54"/>
      <c r="O36" s="55"/>
      <c r="P36" s="162"/>
      <c r="Q36" s="56"/>
    </row>
    <row r="37" spans="1:17" ht="15.75" thickBot="1">
      <c r="A37" s="204" t="str">
        <f>'Wortpreis 0,05'!A37:C37</f>
        <v>Website</v>
      </c>
      <c r="B37" s="205"/>
      <c r="C37" s="206"/>
      <c r="D37" s="68"/>
      <c r="E37" s="80">
        <f>'Wortpreis 0,05'!E37</f>
        <v>63959</v>
      </c>
      <c r="F37" s="78">
        <f>E37/D2</f>
        <v>1162.8909090909092</v>
      </c>
      <c r="G37" s="80">
        <f>'Wortpreis 0,05'!G37</f>
        <v>8253</v>
      </c>
      <c r="H37" s="79">
        <f>G37/F37</f>
        <v>7.096968370362263</v>
      </c>
      <c r="I37" s="164">
        <f>D1</f>
        <v>0.12</v>
      </c>
      <c r="J37" s="84"/>
      <c r="K37" s="80">
        <f>'Wortpreis 0,05'!K37</f>
        <v>71007</v>
      </c>
      <c r="L37" s="85">
        <f>K37/D2</f>
        <v>1291.0363636363636</v>
      </c>
      <c r="M37" s="45">
        <f>(L37*100/F37)-100</f>
        <v>11.019559405243967</v>
      </c>
      <c r="N37" s="80">
        <f>'Wortpreis 0,05'!N37</f>
        <v>10576</v>
      </c>
      <c r="O37" s="46">
        <f>N37/L37</f>
        <v>8.191868407340122</v>
      </c>
      <c r="P37" s="161">
        <f>Q37/L37</f>
        <v>0.76710465165406228</v>
      </c>
      <c r="Q37" s="47">
        <f>G37*I37</f>
        <v>990.36</v>
      </c>
    </row>
    <row r="38" spans="1:17" ht="15.75" thickBot="1">
      <c r="A38" s="82"/>
      <c r="B38" s="83"/>
      <c r="C38" s="83"/>
      <c r="D38" s="13"/>
      <c r="E38" s="48"/>
      <c r="F38" s="49"/>
      <c r="G38" s="48"/>
      <c r="H38" s="50"/>
      <c r="I38" s="165"/>
      <c r="J38" s="51"/>
      <c r="K38" s="48"/>
      <c r="L38" s="52"/>
      <c r="M38" s="53"/>
      <c r="N38" s="54"/>
      <c r="O38" s="55"/>
      <c r="P38" s="162"/>
      <c r="Q38" s="56"/>
    </row>
    <row r="39" spans="1:17" ht="15.75" thickBot="1">
      <c r="A39" s="204" t="str">
        <f>'Wortpreis 0,05'!A39:C39</f>
        <v>Produktbroschüre</v>
      </c>
      <c r="B39" s="205"/>
      <c r="C39" s="206"/>
      <c r="D39" s="68"/>
      <c r="E39" s="80">
        <f>'Wortpreis 0,05'!E39</f>
        <v>8848</v>
      </c>
      <c r="F39" s="78">
        <f>E39/D2</f>
        <v>160.87272727272727</v>
      </c>
      <c r="G39" s="80">
        <f>'Wortpreis 0,05'!G39</f>
        <v>1213</v>
      </c>
      <c r="H39" s="79">
        <f>G39/F39</f>
        <v>7.5401220614828208</v>
      </c>
      <c r="I39" s="164">
        <f>D1</f>
        <v>0.12</v>
      </c>
      <c r="J39" s="84"/>
      <c r="K39" s="80">
        <f>'Wortpreis 0,05'!K39</f>
        <v>9710</v>
      </c>
      <c r="L39" s="85">
        <f>K39/D2</f>
        <v>176.54545454545453</v>
      </c>
      <c r="M39" s="45">
        <f>(L39*100/F39)-100</f>
        <v>9.7423146473779241</v>
      </c>
      <c r="N39" s="80">
        <f>'Wortpreis 0,05'!N39</f>
        <v>1457</v>
      </c>
      <c r="O39" s="46">
        <f>N39/L39</f>
        <v>8.2528321318228635</v>
      </c>
      <c r="P39" s="161">
        <f>Q39/L39</f>
        <v>0.82449021627188468</v>
      </c>
      <c r="Q39" s="47">
        <f>G39*I39</f>
        <v>145.56</v>
      </c>
    </row>
    <row r="40" spans="1:17" ht="15.75" thickBot="1">
      <c r="A40" s="82"/>
      <c r="B40" s="83"/>
      <c r="C40" s="83"/>
      <c r="D40" s="13"/>
      <c r="E40" s="48"/>
      <c r="F40" s="49"/>
      <c r="G40" s="48"/>
      <c r="H40" s="50"/>
      <c r="I40" s="165"/>
      <c r="J40" s="51"/>
      <c r="K40" s="48"/>
      <c r="L40" s="52"/>
      <c r="M40" s="53"/>
      <c r="N40" s="54"/>
      <c r="O40" s="55"/>
      <c r="P40" s="162"/>
      <c r="Q40" s="56"/>
    </row>
    <row r="41" spans="1:17" ht="15.75" thickBot="1">
      <c r="A41" s="204" t="str">
        <f>'Wortpreis 0,05'!A41:C41</f>
        <v>Preisliste - Technische Komponenten</v>
      </c>
      <c r="B41" s="205"/>
      <c r="C41" s="206"/>
      <c r="D41" s="68"/>
      <c r="E41" s="80">
        <f>'Wortpreis 0,05'!E41</f>
        <v>41595</v>
      </c>
      <c r="F41" s="78">
        <f>E41/D2</f>
        <v>756.27272727272725</v>
      </c>
      <c r="G41" s="80">
        <f>'Wortpreis 0,05'!G41</f>
        <v>5290</v>
      </c>
      <c r="H41" s="79">
        <f>G41/F41</f>
        <v>6.9948311095083548</v>
      </c>
      <c r="I41" s="164">
        <f>D1</f>
        <v>0.12</v>
      </c>
      <c r="J41" s="84"/>
      <c r="K41" s="80">
        <f>'Wortpreis 0,05'!K41</f>
        <v>52330</v>
      </c>
      <c r="L41" s="85">
        <f>K41/D2</f>
        <v>951.4545454545455</v>
      </c>
      <c r="M41" s="45">
        <f>(L41*100/F41)-100</f>
        <v>25.80839043154225</v>
      </c>
      <c r="N41" s="80">
        <f>'Wortpreis 0,05'!N41</f>
        <v>7999</v>
      </c>
      <c r="O41" s="46">
        <f>N41/L41</f>
        <v>8.40712784253774</v>
      </c>
      <c r="P41" s="161">
        <f>Q41/L41</f>
        <v>0.66718899292948586</v>
      </c>
      <c r="Q41" s="47">
        <f>G41*I41</f>
        <v>634.79999999999995</v>
      </c>
    </row>
    <row r="42" spans="1:17" ht="15.75" thickBot="1">
      <c r="A42" s="82"/>
      <c r="B42" s="83"/>
      <c r="C42" s="83"/>
      <c r="D42" s="13"/>
      <c r="E42" s="48"/>
      <c r="F42" s="49"/>
      <c r="G42" s="48"/>
      <c r="H42" s="50"/>
      <c r="I42" s="165"/>
      <c r="J42" s="51"/>
      <c r="K42" s="48"/>
      <c r="L42" s="52"/>
      <c r="M42" s="53"/>
      <c r="N42" s="54"/>
      <c r="O42" s="55"/>
      <c r="P42" s="162"/>
      <c r="Q42" s="56"/>
    </row>
    <row r="43" spans="1:17" ht="15.75" thickBot="1">
      <c r="A43" s="204" t="str">
        <f>'Wortpreis 0,05'!A43:C43</f>
        <v>Firmenbroschüre</v>
      </c>
      <c r="B43" s="205"/>
      <c r="C43" s="206"/>
      <c r="D43" s="68"/>
      <c r="E43" s="80">
        <f>'Wortpreis 0,05'!E43</f>
        <v>13731</v>
      </c>
      <c r="F43" s="78">
        <f>E43/D2</f>
        <v>249.65454545454546</v>
      </c>
      <c r="G43" s="80">
        <f>'Wortpreis 0,05'!G43</f>
        <v>1845</v>
      </c>
      <c r="H43" s="79">
        <f>G43/F43</f>
        <v>7.390211929211274</v>
      </c>
      <c r="I43" s="164">
        <f>D1</f>
        <v>0.12</v>
      </c>
      <c r="J43" s="84"/>
      <c r="K43" s="80">
        <f>'Wortpreis 0,05'!K43</f>
        <v>16118</v>
      </c>
      <c r="L43" s="85">
        <f>K43/D2</f>
        <v>293.05454545454546</v>
      </c>
      <c r="M43" s="45">
        <f>(L43*100/F43)-100</f>
        <v>17.384021557060677</v>
      </c>
      <c r="N43" s="80">
        <f>'Wortpreis 0,05'!N43</f>
        <v>2350</v>
      </c>
      <c r="O43" s="46">
        <f>N43/L43</f>
        <v>8.0189849857302384</v>
      </c>
      <c r="P43" s="161">
        <f>Q43/L43</f>
        <v>0.75549075567688295</v>
      </c>
      <c r="Q43" s="47">
        <f>G43*I43</f>
        <v>221.4</v>
      </c>
    </row>
    <row r="44" spans="1:17">
      <c r="A44" s="6"/>
      <c r="B44" s="7"/>
      <c r="C44" s="7"/>
      <c r="D44" s="14"/>
      <c r="E44" s="58"/>
      <c r="F44" s="59"/>
      <c r="G44" s="58"/>
      <c r="H44" s="60"/>
      <c r="I44" s="155"/>
      <c r="J44" s="61"/>
      <c r="K44" s="58"/>
      <c r="L44" s="62"/>
      <c r="M44" s="63"/>
      <c r="N44" s="64"/>
      <c r="O44" s="65"/>
      <c r="P44" s="163"/>
      <c r="Q44" s="66"/>
    </row>
    <row r="45" spans="1:17">
      <c r="A45" s="8"/>
      <c r="B45" s="8"/>
      <c r="C45" s="8"/>
      <c r="E45" s="5"/>
      <c r="F45" s="67"/>
      <c r="G45" s="5"/>
      <c r="H45" s="68"/>
      <c r="I45" s="156"/>
      <c r="J45" s="69"/>
      <c r="K45" s="5"/>
      <c r="L45" s="70"/>
      <c r="N45" s="5"/>
      <c r="O45" s="5"/>
      <c r="P45" s="71"/>
      <c r="Q45" s="72"/>
    </row>
    <row r="46" spans="1:17">
      <c r="A46" s="8"/>
      <c r="B46" s="8"/>
      <c r="C46" s="8"/>
      <c r="E46" s="5"/>
      <c r="F46" s="67"/>
      <c r="G46" s="5"/>
      <c r="H46" s="68"/>
      <c r="I46" s="156"/>
      <c r="J46" s="69"/>
      <c r="K46" s="5"/>
      <c r="N46" s="5"/>
      <c r="O46" s="5"/>
      <c r="P46" s="71"/>
      <c r="Q46" s="72"/>
    </row>
    <row r="47" spans="1:17" ht="15.75" thickBot="1">
      <c r="A47" s="95"/>
      <c r="B47" s="95"/>
      <c r="C47" s="95"/>
      <c r="D47" s="5"/>
      <c r="E47" s="5"/>
      <c r="F47" s="67"/>
      <c r="G47" s="5"/>
      <c r="H47" s="68"/>
      <c r="I47" s="156"/>
      <c r="J47" s="69"/>
      <c r="K47" s="5"/>
      <c r="N47" s="5"/>
      <c r="O47" s="5"/>
      <c r="P47" s="71"/>
      <c r="Q47" s="72"/>
    </row>
    <row r="48" spans="1:17" ht="15.75">
      <c r="A48" s="92" t="s">
        <v>75</v>
      </c>
      <c r="B48" s="90"/>
      <c r="C48" s="90"/>
      <c r="D48" s="90"/>
      <c r="E48" s="90"/>
      <c r="F48" s="90"/>
      <c r="G48" s="104">
        <f>D1</f>
        <v>0.12</v>
      </c>
      <c r="H48" s="96"/>
      <c r="J48" s="73"/>
      <c r="K48" s="5"/>
      <c r="L48" s="67"/>
      <c r="M48" s="67"/>
      <c r="N48" s="5"/>
      <c r="O48" s="5"/>
      <c r="P48" s="71"/>
      <c r="Q48" s="72"/>
    </row>
    <row r="49" spans="1:17" ht="16.5" thickBot="1">
      <c r="A49" s="106" t="s">
        <v>76</v>
      </c>
      <c r="B49" s="89"/>
      <c r="C49" s="89"/>
      <c r="D49" s="89"/>
      <c r="E49" s="100"/>
      <c r="F49" s="89"/>
      <c r="G49" s="105">
        <f>(P5+P7+P9+P11+P13+P15+P17+P19+P21+P23+P25+P27+P29+P31+P33+P35+P37+P39+P41+P43)/20</f>
        <v>0.75942305265710364</v>
      </c>
      <c r="H49" s="101"/>
      <c r="I49" s="158"/>
      <c r="J49" s="73"/>
      <c r="K49" s="5"/>
      <c r="L49" s="67"/>
      <c r="M49" s="67"/>
      <c r="N49" s="5"/>
      <c r="O49" s="5"/>
      <c r="P49" s="71"/>
      <c r="Q49" s="72"/>
    </row>
    <row r="50" spans="1:17" ht="15.75">
      <c r="A50" s="90" t="s">
        <v>35</v>
      </c>
      <c r="B50" s="90"/>
      <c r="C50" s="90"/>
      <c r="D50" s="90"/>
      <c r="E50" s="90"/>
      <c r="F50" s="90"/>
      <c r="G50" s="91">
        <f>(H5+H7+H9+H11+H13+H15+H17+H19+H21+H23+H25+H27+H29+H31+H33+H35+H37+H39+H41+H43)/20</f>
        <v>7.1095769696855671</v>
      </c>
      <c r="H50" s="99"/>
      <c r="I50" s="158"/>
      <c r="J50" s="73"/>
      <c r="K50" s="5"/>
      <c r="L50" s="67"/>
      <c r="M50" s="67"/>
      <c r="N50" s="5"/>
      <c r="O50" s="5"/>
      <c r="P50" s="71"/>
      <c r="Q50" s="72"/>
    </row>
    <row r="51" spans="1:17" ht="15.75">
      <c r="A51" s="89" t="s">
        <v>36</v>
      </c>
      <c r="B51" s="89"/>
      <c r="C51" s="89"/>
      <c r="D51" s="89"/>
      <c r="E51" s="89"/>
      <c r="F51" s="89"/>
      <c r="G51" s="102">
        <f>(O5+O7+O9+O11+O13+O15+O17+O19+O21+O23+O25+O27+O29+O31+O33+O35+O37+O39+O41+O43)/20</f>
        <v>8.2523414294786512</v>
      </c>
      <c r="H51" s="89"/>
      <c r="I51" s="156"/>
      <c r="J51" s="69"/>
      <c r="K51" s="5"/>
      <c r="N51" s="74"/>
      <c r="O51" s="74"/>
      <c r="P51" s="71"/>
      <c r="Q51" s="72"/>
    </row>
    <row r="52" spans="1:17" ht="15.75">
      <c r="A52" s="90" t="s">
        <v>37</v>
      </c>
      <c r="B52" s="90"/>
      <c r="C52" s="90"/>
      <c r="D52" s="90"/>
      <c r="E52" s="90"/>
      <c r="F52" s="90"/>
      <c r="G52" s="91">
        <f>(M5+M7+M9+M11+M13+M15+M17+M19+M21+M23+M25+M27+M29+M31+M33+M35+M37+M39+M41+M43)/20</f>
        <v>12.746890055746025</v>
      </c>
      <c r="H52" s="90" t="s">
        <v>3</v>
      </c>
      <c r="I52" s="156"/>
      <c r="J52" s="69"/>
      <c r="K52" s="5"/>
      <c r="L52" s="75"/>
      <c r="M52" s="75"/>
      <c r="N52" s="5"/>
      <c r="O52" s="5"/>
      <c r="P52" s="71"/>
      <c r="Q52" s="72"/>
    </row>
    <row r="53" spans="1:17">
      <c r="G53" s="103"/>
      <c r="H53" s="2"/>
      <c r="I53" s="156"/>
      <c r="J53" s="69"/>
      <c r="K53" s="5"/>
      <c r="L53" s="67"/>
      <c r="M53" s="67"/>
      <c r="N53" s="5"/>
      <c r="O53" s="5"/>
      <c r="P53" s="71"/>
      <c r="Q53" s="72"/>
    </row>
    <row r="54" spans="1:17" ht="15.75">
      <c r="A54" s="92"/>
      <c r="B54" s="92"/>
      <c r="C54" s="92"/>
      <c r="D54" s="90"/>
      <c r="E54" s="90"/>
      <c r="F54" s="93"/>
      <c r="G54" s="94"/>
      <c r="H54" s="90"/>
      <c r="I54" s="156"/>
      <c r="J54" s="69"/>
      <c r="K54" s="5"/>
      <c r="L54" s="67"/>
      <c r="M54" s="67"/>
      <c r="N54" s="5"/>
      <c r="O54" s="5"/>
      <c r="P54" s="71"/>
      <c r="Q54" s="72"/>
    </row>
    <row r="55" spans="1:17" ht="15.75">
      <c r="A55" s="86"/>
      <c r="B55" s="86"/>
      <c r="C55" s="86"/>
      <c r="D55" s="86"/>
      <c r="E55" s="86"/>
      <c r="F55" s="86"/>
      <c r="G55" s="88"/>
      <c r="H55" s="86"/>
    </row>
    <row r="56" spans="1:17" ht="15.75">
      <c r="A56" s="90" t="s">
        <v>65</v>
      </c>
      <c r="B56" s="90"/>
      <c r="C56" s="90"/>
      <c r="D56" s="90"/>
      <c r="E56" s="90"/>
      <c r="F56" s="90"/>
      <c r="G56" s="91">
        <f>G48*G50*20</f>
        <v>17.062984727245361</v>
      </c>
      <c r="H56" s="97" t="s">
        <v>4</v>
      </c>
    </row>
    <row r="57" spans="1:17" ht="15.75">
      <c r="A57" s="86" t="s">
        <v>66</v>
      </c>
      <c r="B57" s="86"/>
      <c r="C57" s="86"/>
      <c r="D57" s="86"/>
      <c r="E57" s="86"/>
      <c r="F57" s="86"/>
      <c r="G57" s="87">
        <f>G50*G48*25</f>
        <v>21.328730909056702</v>
      </c>
      <c r="H57" s="98" t="s">
        <v>4</v>
      </c>
    </row>
    <row r="58" spans="1:17" ht="15.75">
      <c r="A58" s="90" t="s">
        <v>67</v>
      </c>
      <c r="B58" s="90"/>
      <c r="C58" s="90"/>
      <c r="D58" s="90"/>
      <c r="E58" s="90"/>
      <c r="F58" s="90"/>
      <c r="G58" s="91">
        <f>G50*G48*30</f>
        <v>25.59447709086804</v>
      </c>
      <c r="H58" s="97" t="s">
        <v>4</v>
      </c>
    </row>
    <row r="59" spans="1:17" ht="15.75">
      <c r="A59" s="86" t="s">
        <v>68</v>
      </c>
      <c r="B59" s="86"/>
      <c r="C59" s="86"/>
      <c r="D59" s="86"/>
      <c r="E59" s="86"/>
      <c r="F59" s="86"/>
      <c r="G59" s="87">
        <f>G50*G48*35</f>
        <v>29.860223272679381</v>
      </c>
      <c r="H59" s="98" t="s">
        <v>4</v>
      </c>
    </row>
    <row r="60" spans="1:17" ht="15.75">
      <c r="A60" s="90" t="s">
        <v>69</v>
      </c>
      <c r="B60" s="90"/>
      <c r="C60" s="90"/>
      <c r="D60" s="90"/>
      <c r="E60" s="90"/>
      <c r="F60" s="90"/>
      <c r="G60" s="91">
        <f>G50*G48*40</f>
        <v>34.125969454490722</v>
      </c>
      <c r="H60" s="97" t="s">
        <v>4</v>
      </c>
    </row>
    <row r="61" spans="1:17" s="114" customFormat="1" ht="15.75">
      <c r="A61" s="86" t="s">
        <v>70</v>
      </c>
      <c r="B61" s="89"/>
      <c r="C61" s="89"/>
      <c r="D61" s="89"/>
      <c r="E61" s="89"/>
      <c r="F61" s="89"/>
      <c r="G61" s="102">
        <f>G50*G48*45</f>
        <v>38.39171563630206</v>
      </c>
      <c r="H61" s="107" t="s">
        <v>4</v>
      </c>
      <c r="I61" s="159"/>
    </row>
    <row r="62" spans="1:17" ht="15.75">
      <c r="A62" s="90" t="s">
        <v>71</v>
      </c>
      <c r="B62" s="90"/>
      <c r="C62" s="90"/>
      <c r="D62" s="90"/>
      <c r="E62" s="90"/>
      <c r="F62" s="90"/>
      <c r="G62" s="108">
        <f>G50*G48*50</f>
        <v>42.657461818113404</v>
      </c>
      <c r="H62" s="97" t="s">
        <v>4</v>
      </c>
    </row>
    <row r="63" spans="1:17">
      <c r="A63" s="5"/>
      <c r="B63" s="5"/>
      <c r="C63" s="5"/>
      <c r="D63" s="5"/>
      <c r="E63" s="5"/>
      <c r="F63" s="5"/>
      <c r="G63" s="5"/>
      <c r="H63" s="68"/>
    </row>
    <row r="64" spans="1:17">
      <c r="A64" s="9" t="s">
        <v>39</v>
      </c>
    </row>
  </sheetData>
  <sheetProtection password="81BA" sheet="1" objects="1" scenarios="1" selectLockedCells="1" selectUnlockedCells="1"/>
  <mergeCells count="20">
    <mergeCell ref="A27:C27"/>
    <mergeCell ref="A5:C5"/>
    <mergeCell ref="A7:C7"/>
    <mergeCell ref="A9:C9"/>
    <mergeCell ref="A11:C11"/>
    <mergeCell ref="A13:C13"/>
    <mergeCell ref="A15:C15"/>
    <mergeCell ref="A17:C17"/>
    <mergeCell ref="A19:C19"/>
    <mergeCell ref="A21:C21"/>
    <mergeCell ref="A23:C23"/>
    <mergeCell ref="A25:C25"/>
    <mergeCell ref="A41:C41"/>
    <mergeCell ref="A43:C43"/>
    <mergeCell ref="A29:C29"/>
    <mergeCell ref="A31:C31"/>
    <mergeCell ref="A33:C33"/>
    <mergeCell ref="A35:C35"/>
    <mergeCell ref="A37:C37"/>
    <mergeCell ref="A39:C39"/>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vt:i4>
      </vt:variant>
    </vt:vector>
  </HeadingPairs>
  <TitlesOfParts>
    <vt:vector size="19" baseType="lpstr">
      <vt:lpstr>Übersicht</vt:lpstr>
      <vt:lpstr>Wortpreis 0,05</vt:lpstr>
      <vt:lpstr>Wortpreis 0,06</vt:lpstr>
      <vt:lpstr>Wortpreis 0,07</vt:lpstr>
      <vt:lpstr>Wortpreis 0,08</vt:lpstr>
      <vt:lpstr>Wortpreis 0,09</vt:lpstr>
      <vt:lpstr>Wortpreis 0,10</vt:lpstr>
      <vt:lpstr>Wortpreis 0,11</vt:lpstr>
      <vt:lpstr>Wortpreis 0,12</vt:lpstr>
      <vt:lpstr>Wortpreis 0,13</vt:lpstr>
      <vt:lpstr>Wortpreis 0,14</vt:lpstr>
      <vt:lpstr>Wortpreis 0,15</vt:lpstr>
      <vt:lpstr>Wortpreis 0,16</vt:lpstr>
      <vt:lpstr>Wortpreis 0,17</vt:lpstr>
      <vt:lpstr>Wortpreis 0,18</vt:lpstr>
      <vt:lpstr>Wortpreis 0,19</vt:lpstr>
      <vt:lpstr>Wortpreis 0,20</vt:lpstr>
      <vt:lpstr>Wortpreis 0,21</vt:lpstr>
      <vt:lpstr>Übersicht!Druckbereich</vt:lpstr>
    </vt:vector>
  </TitlesOfParts>
  <Company>ItalLingua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Umrechnungstabelle Wortpreis-Zeilenpreis</dc:title>
  <dc:creator>Silvano Zais - ItalLingua</dc:creator>
  <dc:description>© Dezember 2014, Itallingua - Sprachdienste, D-81479 München._x000d_
Diese Tabelle ist Eigentum von Itallingua Sprachdienste, München.  Der Inhalt der Tabelle ist urheberrechtlich geschützt. Alle freiberuflichen Übersetzer dürfen die Tabelle frei aus der Website von</dc:description>
  <cp:lastModifiedBy>Silvano Zais</cp:lastModifiedBy>
  <cp:revision>1</cp:revision>
  <cp:lastPrinted>2014-12-13T19:12:09Z</cp:lastPrinted>
  <dcterms:created xsi:type="dcterms:W3CDTF">2012-05-03T12:16:03Z</dcterms:created>
  <dcterms:modified xsi:type="dcterms:W3CDTF">2014-12-22T09:32:10Z</dcterms:modified>
</cp:coreProperties>
</file>